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DESPACHO" sheetId="1" r:id="rId1"/>
    <sheet name="JURIDICA" sheetId="19" r:id="rId2"/>
    <sheet name="CORRESPONDENCIA" sheetId="22" r:id="rId3"/>
    <sheet name="ARCHIVO" sheetId="18" r:id="rId4"/>
    <sheet name="SEGURIDAD" sheetId="23" r:id="rId5"/>
    <sheet name="ADM" sheetId="8" r:id="rId6"/>
    <sheet name="DAF" sheetId="6" r:id="rId7"/>
    <sheet name="COMUNICACIONES" sheetId="17" r:id="rId8"/>
    <sheet name="PROTOCOLO" sheetId="3" r:id="rId9"/>
    <sheet name="INTERNACIONAL" sheetId="2" r:id="rId10"/>
    <sheet name="DPD" sheetId="4" r:id="rId11"/>
    <sheet name="DTIC" sheetId="5" r:id="rId12"/>
    <sheet name="OAI" sheetId="20" r:id="rId13"/>
    <sheet name="AC" sheetId="21" r:id="rId14"/>
    <sheet name="DRRHH" sheetId="9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xlnm.Print_Area" localSheetId="11">DTIC!$A$1:$S$92</definedName>
    <definedName name="_xlnm.Print_Area" localSheetId="12">OAI!$A$1:$S$77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2" i="23" l="1"/>
  <c r="P41" i="23"/>
  <c r="P40" i="23"/>
  <c r="P38" i="23"/>
  <c r="P32" i="23"/>
  <c r="P31" i="23"/>
  <c r="P28" i="23"/>
  <c r="P27" i="23"/>
  <c r="P26" i="23"/>
  <c r="P25" i="23"/>
  <c r="P15" i="23"/>
  <c r="P11" i="23"/>
  <c r="P43" i="23" s="1"/>
  <c r="P30" i="22"/>
  <c r="P15" i="22"/>
  <c r="P14" i="22"/>
  <c r="K12" i="22"/>
  <c r="J12" i="22"/>
  <c r="L12" i="22" l="1"/>
  <c r="P29" i="18" l="1"/>
  <c r="P14" i="21"/>
  <c r="P39" i="21" s="1"/>
  <c r="N51" i="19" l="1"/>
  <c r="P43" i="19"/>
  <c r="P31" i="19"/>
  <c r="P52" i="19" s="1"/>
  <c r="P49" i="17" l="1"/>
  <c r="P48" i="17"/>
  <c r="P47" i="17"/>
  <c r="P46" i="17"/>
  <c r="P45" i="17"/>
  <c r="P44" i="17"/>
  <c r="P43" i="17"/>
  <c r="P42" i="17"/>
  <c r="P41" i="17"/>
  <c r="P40" i="17"/>
  <c r="P39" i="17"/>
  <c r="P38" i="17"/>
  <c r="P37" i="17"/>
  <c r="P34" i="17"/>
  <c r="P30" i="17"/>
  <c r="P29" i="17"/>
  <c r="P28" i="17"/>
  <c r="P27" i="17"/>
  <c r="P26" i="17"/>
  <c r="Q24" i="17"/>
  <c r="P24" i="17"/>
  <c r="P23" i="17"/>
  <c r="P20" i="17"/>
  <c r="P19" i="17"/>
  <c r="P18" i="17"/>
  <c r="P17" i="17"/>
  <c r="P16" i="17"/>
  <c r="P15" i="17"/>
  <c r="P13" i="17"/>
  <c r="P14" i="9" l="1"/>
  <c r="P130" i="9" s="1"/>
  <c r="P56" i="8"/>
  <c r="P30" i="8"/>
  <c r="P74" i="8" s="1"/>
  <c r="Q56" i="6" l="1"/>
  <c r="P56" i="6"/>
  <c r="Q52" i="6"/>
  <c r="Q57" i="6" s="1"/>
  <c r="P52" i="6"/>
  <c r="P57" i="6" s="1"/>
  <c r="P58" i="6" s="1"/>
  <c r="P29" i="6"/>
  <c r="P23" i="6"/>
  <c r="P13" i="6"/>
  <c r="T103" i="5" l="1"/>
  <c r="P46" i="5"/>
  <c r="P41" i="5"/>
  <c r="P38" i="5"/>
  <c r="P37" i="5"/>
  <c r="P13" i="5"/>
  <c r="P86" i="5" s="1"/>
  <c r="Q100" i="4" l="1"/>
  <c r="P100" i="4"/>
  <c r="P96" i="4"/>
  <c r="P101" i="4" s="1"/>
  <c r="P83" i="4"/>
  <c r="P82" i="4"/>
  <c r="P81" i="4"/>
  <c r="P46" i="4"/>
  <c r="P45" i="4"/>
  <c r="P41" i="4"/>
  <c r="P35" i="4"/>
  <c r="P33" i="4"/>
  <c r="P30" i="4"/>
  <c r="P24" i="4"/>
  <c r="P23" i="4"/>
  <c r="P18" i="4"/>
  <c r="P13" i="4"/>
  <c r="P86" i="4" s="1"/>
  <c r="R39" i="3" l="1"/>
  <c r="Q71" i="1" l="1"/>
  <c r="P71" i="1"/>
  <c r="P72" i="1" s="1"/>
  <c r="Q56" i="1"/>
  <c r="P56" i="1"/>
  <c r="P52" i="1"/>
  <c r="P30" i="1"/>
  <c r="P22" i="1"/>
  <c r="P19" i="1"/>
  <c r="P18" i="1"/>
  <c r="P17" i="1"/>
  <c r="P14" i="1"/>
  <c r="P13" i="1"/>
  <c r="P39" i="1" s="1"/>
</calcChain>
</file>

<file path=xl/sharedStrings.xml><?xml version="1.0" encoding="utf-8"?>
<sst xmlns="http://schemas.openxmlformats.org/spreadsheetml/2006/main" count="2728" uniqueCount="1871">
  <si>
    <t>Ministerio de Trabajo</t>
  </si>
  <si>
    <t>Programa 001</t>
  </si>
  <si>
    <t xml:space="preserve"> Plan Operativo Anual 2024</t>
  </si>
  <si>
    <t>Despacho del Ministro</t>
  </si>
  <si>
    <t xml:space="preserve">Objetivos Estratégicos:
</t>
  </si>
  <si>
    <t xml:space="preserve">No. 10 - Propiciar la transformación digital como eje fundamental del desarrollo integral institucional </t>
  </si>
  <si>
    <t>No. 11 - Implementar en toda la organización un enfoque de gestión para resultados</t>
  </si>
  <si>
    <t>Resultado Esperado:</t>
  </si>
  <si>
    <t>R.9 Aumentada la calidad de los servicios institucionales con el uso de las TIC en el desarrollo integral institucional</t>
  </si>
  <si>
    <t>Resultados/ Productos /Actividades</t>
  </si>
  <si>
    <t>Indicadores (Fórmula)</t>
  </si>
  <si>
    <t>Metas</t>
  </si>
  <si>
    <t>1er 
Trimestre</t>
  </si>
  <si>
    <t>2do Trimestre</t>
  </si>
  <si>
    <t>3er Trimestre</t>
  </si>
  <si>
    <t>4to Trimestre</t>
  </si>
  <si>
    <t>Presupuesto</t>
  </si>
  <si>
    <t>Responsable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</si>
  <si>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</si>
  <si>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</si>
  <si>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</si>
  <si>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</si>
  <si>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</si>
  <si>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</si>
  <si>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</si>
  <si>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</si>
  <si>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</si>
  <si>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</si>
  <si>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</si>
  <si>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</si>
  <si>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F-100</t>
  </si>
  <si>
    <t>Crédito Exteno</t>
  </si>
  <si>
    <t>Donaciones</t>
  </si>
  <si>
    <t xml:space="preserve">1.  Comités y organizaciones  especiales  del MT con seguimiento y evaluación permanente. </t>
  </si>
  <si>
    <t>No. de informes de seguimiento y evaluación realizados en año n</t>
  </si>
  <si>
    <t>15 Informes</t>
  </si>
  <si>
    <t>1.1 Dar Seguimiento a los Viceministros y a las Direcciones Generales</t>
  </si>
  <si>
    <t>No. de encuentros realizados en año n</t>
  </si>
  <si>
    <t>1 Encuentro</t>
  </si>
  <si>
    <t>Despacho</t>
  </si>
  <si>
    <t>1.2  Evaluar resultados de medidas y/o acciones de cada una de las Direcciones Generales</t>
  </si>
  <si>
    <t xml:space="preserve">No. de informes de evaluación realizados en año n </t>
  </si>
  <si>
    <t>3 Informes</t>
  </si>
  <si>
    <t>1.3 Tramitar comunicaciones del Ministro</t>
  </si>
  <si>
    <t xml:space="preserve">No. de comunicaciones tramitadas  en año n </t>
  </si>
  <si>
    <t>400 Comunicaciones</t>
  </si>
  <si>
    <t>1.4 Coordinar levantamiento de los comités y organísmos especiales actuales</t>
  </si>
  <si>
    <t xml:space="preserve"> No. de lenvantamientos de los Comités y organismo especiales realizados en año n </t>
  </si>
  <si>
    <t xml:space="preserve"> Un levantamiento</t>
  </si>
  <si>
    <t>1.5 Dar Seguimiento  mesa tripartita de Seguridad Social</t>
  </si>
  <si>
    <t>No de informes de la Mesa tripartita de Seguridad social elaborados  en año n</t>
  </si>
  <si>
    <t>12 Informes</t>
  </si>
  <si>
    <t>2 Agenda de compromisos nacionales e internacionales del MT elaborada y gestionada</t>
  </si>
  <si>
    <t>No de agendas elaboradas en año n</t>
  </si>
  <si>
    <t>3 Agendas</t>
  </si>
  <si>
    <t>2.1 Elaborar Agenda de compromisos Nacionales e internacionales del Ministro</t>
  </si>
  <si>
    <t>No. Agendas de compromisos elaboradas en año n</t>
  </si>
  <si>
    <t>2.2 Coordinar espacio tripartito (OIT) para soluciones de conflictos</t>
  </si>
  <si>
    <t>Espacio tripartito coordinado en año n</t>
  </si>
  <si>
    <t>1 mesa</t>
  </si>
  <si>
    <t>2.3 Elaborar agenda temática sectorial</t>
  </si>
  <si>
    <t xml:space="preserve">No. de convocatorias de socialización interinstitucionales efectuadas en año n </t>
  </si>
  <si>
    <t xml:space="preserve"> 4 Convocatorias de socialización</t>
  </si>
  <si>
    <t>2.4  Seguimiento a los sistemas de indicadores de la gestión pública</t>
  </si>
  <si>
    <t>No. de Informes de cumplimiento de los sistemas de indicadores de gestión pública realizados en año n</t>
  </si>
  <si>
    <t xml:space="preserve"> 4 Informes </t>
  </si>
  <si>
    <t>2.4.1 Convocar oportunamente  a consejos, comités y organísmos especiales</t>
  </si>
  <si>
    <t>No de convocatoria realizadas en año n</t>
  </si>
  <si>
    <t xml:space="preserve"> 4 Convocatorias</t>
  </si>
  <si>
    <t>2.4.2 Solicitar informes a instancias internas e instituciones adscritas</t>
  </si>
  <si>
    <t>No. de Informes solitados en año n</t>
  </si>
  <si>
    <t>4 Informes</t>
  </si>
  <si>
    <t>2.4.3 Realizar  Reuniones de evaluación con instancias internas e instituciones adscritas</t>
  </si>
  <si>
    <t>No. Reuniones de evaluación con instancias interna e instituciones realizadas en año n</t>
  </si>
  <si>
    <t xml:space="preserve">4 Reuniones  </t>
  </si>
  <si>
    <t>2.4.4 Coordinar la creación de Consejos Laborales Regionales</t>
  </si>
  <si>
    <t xml:space="preserve">No. de Consejos Laborales regionales creados en año n </t>
  </si>
  <si>
    <t>4  consejos laborales regionales</t>
  </si>
  <si>
    <t>2.5 Coordinación sectorial operando efectivamente</t>
  </si>
  <si>
    <t>Instancia de coordinación creadaen año n</t>
  </si>
  <si>
    <t>Una instancia de coordinación</t>
  </si>
  <si>
    <t>2.5.1 Crear  instancia de coordinación interna y externa</t>
  </si>
  <si>
    <t>Instancia de coordinación creada en año n</t>
  </si>
  <si>
    <t>Una instancia</t>
  </si>
  <si>
    <t>2.5.2 Remitir comunicaciones y/o resoluciones</t>
  </si>
  <si>
    <t>No. de comunicaciones  y  / o resoluciones remitidas en año n</t>
  </si>
  <si>
    <t xml:space="preserve">4 Comunicaciones y 3 resoluciones </t>
  </si>
  <si>
    <t>2.5.3 Articular Sistema de Información sectorial</t>
  </si>
  <si>
    <t>Sistema de información sectorial articulado en año n</t>
  </si>
  <si>
    <t>Un sistema</t>
  </si>
  <si>
    <t>2.5.4 Crear Instancia de seguimiento para los Comités Setoriales</t>
  </si>
  <si>
    <t>Instancia de seguimiento creada en año n</t>
  </si>
  <si>
    <t xml:space="preserve">Una Instancia </t>
  </si>
  <si>
    <t>3. Relaciones Sindicales y Empresariales efectiva</t>
  </si>
  <si>
    <t>3.1 Impulso de normativa y legislación funcional y moderna</t>
  </si>
  <si>
    <t xml:space="preserve">No. de normativas impulsada en año n </t>
  </si>
  <si>
    <t>3.1.1 Impullsar la reforma del Código Trabajo</t>
  </si>
  <si>
    <t>Código actualizado en año n</t>
  </si>
  <si>
    <t>Un Códico</t>
  </si>
  <si>
    <t>3.1.2 Dar seguiiento a los encuentros tripartitos</t>
  </si>
  <si>
    <t>3.1.3 Participar en sesiones  de la comisión de reforma al Código deTrabajo</t>
  </si>
  <si>
    <t>No. de sesiones ralizadas en año n</t>
  </si>
  <si>
    <t>3.1.4 Convocar a los actores laborales</t>
  </si>
  <si>
    <t>No. de convocatoria realizadas en año n</t>
  </si>
  <si>
    <t>Total Gastos Corrientes</t>
  </si>
  <si>
    <t xml:space="preserve">PRESUPUESTO APROBADO 2023- PROGRAMA - O1 ,-ACTIVIDADES CENTRALES ,   </t>
  </si>
  <si>
    <t>ACTIVIDAD OOO1 - (Dirección y Coordinación).</t>
  </si>
  <si>
    <t>FONDO - 100</t>
  </si>
  <si>
    <t>FONDO - 2097</t>
  </si>
  <si>
    <t>TOTAL GASTOS SUELDOS FIJOS, DESPACHO Y UNIDADES EJECUTORAS DEPENDIENTES</t>
  </si>
  <si>
    <t>FUENTE  10</t>
  </si>
  <si>
    <t>2.1.1.1.01 - SUELDOS FIJOS</t>
  </si>
  <si>
    <t>2.1.1.2.05 - PERIODO PROBATORIO DE INGRESO DE CARRERA (2097)</t>
  </si>
  <si>
    <t>2.1.1.3.08 - EMPLEOS TEMPORALES</t>
  </si>
  <si>
    <t>2.1.1.3.01 - SUELDOS AL PERSONAL FIJO EN TRAMITE DE PENSIONES</t>
  </si>
  <si>
    <t>2.1.1.4.01 - SUELDO ANUAL 13</t>
  </si>
  <si>
    <t>2.1.2.2.05 - COMPENSACION POR SERVICIO DE SEGURIDAD</t>
  </si>
  <si>
    <t>2.1.5.1.01 - CONTRIBUCIONES AL SEGURO DE SALUD</t>
  </si>
  <si>
    <t>2.1.5.2.01 - CONTRIBUCIONES AL SEGURO DE PENSIONES</t>
  </si>
  <si>
    <t>2.1.5.3.01 - CONTRIBUCIONES AL SEGURO DE RIESGO LABORAL</t>
  </si>
  <si>
    <t>TOTAL OBJETO O1</t>
  </si>
  <si>
    <t>2.2-CONTRATACION DE SERVICIOS</t>
  </si>
  <si>
    <t>2.3-MATERIALES Y SUMINISTROS</t>
  </si>
  <si>
    <t>2.6-BIENES MUEBLES,INMUEBLES E INTANGEBLES  (PROYECTO RD-TRABAJA, (COLOCADO HAY POR SEGERENCIA DE DIGEPRES)</t>
  </si>
  <si>
    <t>TOTAL GASTOS CORREINTES E INVERSION DE CAPITAL</t>
  </si>
  <si>
    <t>Despacho del Ministros</t>
  </si>
  <si>
    <t>Dirección de Relaciones Internacionales</t>
  </si>
  <si>
    <t>Dirección Juridica</t>
  </si>
  <si>
    <t>Departamento  de Comunicaciones</t>
  </si>
  <si>
    <t>Protocolo</t>
  </si>
  <si>
    <t>Departamento Militar</t>
  </si>
  <si>
    <t>Oficina de acceso a la Información Pública</t>
  </si>
  <si>
    <t>TOTAL ACTIVIDAD OOO1 (Dirección y Coordinación)</t>
  </si>
  <si>
    <t>TOTAL ACTIVIDAD OOO3 (Gestión i coordinación del comité de politicas y conciliación laboral</t>
  </si>
  <si>
    <t xml:space="preserve"> Plan Operativo Anual (POA) 2023</t>
  </si>
  <si>
    <t>Objetivo Estratégico:</t>
  </si>
  <si>
    <t xml:space="preserve">No. 10  Propiciar la transformación digital como eje fundamental del desarrollo integral institucional </t>
  </si>
  <si>
    <t>No. 11  Implementar en toda la organización un enfoque de gestión para resultados</t>
  </si>
  <si>
    <t>Productos /Actividades</t>
  </si>
  <si>
    <t>1.  Administración de los tratados Internacionales gestionados efectivamente</t>
  </si>
  <si>
    <t>No. de tratados,  gestionados en año n</t>
  </si>
  <si>
    <t>12 Solicitudes de Tratados y/o convenios gestionados</t>
  </si>
  <si>
    <t>Relaciones Internacionales</t>
  </si>
  <si>
    <t>1.1. Coordinar acciones con organismos internacionales</t>
  </si>
  <si>
    <t>No. de acciones coordinadas  con organismos internacionales en año n</t>
  </si>
  <si>
    <t>4 Acciones</t>
  </si>
  <si>
    <t xml:space="preserve">1.2. Asistir a reuniones y actividades organizadas por el MIREX </t>
  </si>
  <si>
    <t>No. de reuniones realizadas con MIREX en año n</t>
  </si>
  <si>
    <t>12 Solicitudes</t>
  </si>
  <si>
    <t>1.2.1 Atender oportunamente las solicitudes que llegan del MIREX</t>
  </si>
  <si>
    <t>No. de solicitudes atendidas en año n</t>
  </si>
  <si>
    <t xml:space="preserve">1.3. Participación del MT en eventos laborales  internacionales </t>
  </si>
  <si>
    <t>No.de participaciones del MT realizadas en año n</t>
  </si>
  <si>
    <t xml:space="preserve">3 Participaciones </t>
  </si>
  <si>
    <t>1.4 Promover la relaciones del MT con los organismos internacionales</t>
  </si>
  <si>
    <t>No. de promociones realizadas en año n</t>
  </si>
  <si>
    <t>12 Promociones</t>
  </si>
  <si>
    <t>1.5 Servir de enlace entre las áreas técnicas del MT y los organismos internacionales del Trabajo.</t>
  </si>
  <si>
    <t>No. de actividades realizadas en año n</t>
  </si>
  <si>
    <t>12 Actividades</t>
  </si>
  <si>
    <t xml:space="preserve">1.6.Seguimiento pago cuotas a organismos internacionales (OIT, RIAL, AMSPE) </t>
  </si>
  <si>
    <t>No. de cuotas pagadas a organismos internacionales en año n</t>
  </si>
  <si>
    <t>3  pagos de cuotas</t>
  </si>
  <si>
    <t>1.6.1 Solicitar pago cuota a la Organización Internacional del Trabajo (OIT)</t>
  </si>
  <si>
    <t>No. cuotas pagadas  en año n</t>
  </si>
  <si>
    <t>Una cuota</t>
  </si>
  <si>
    <t>1.6.2 Solicitar pago cuota a la RIAL/OEA</t>
  </si>
  <si>
    <t>1.6.3 Solicitar pago cuota a la  AMSPE</t>
  </si>
  <si>
    <t>2. Cooperación y Acuerdos  Internacionales gestionados.</t>
  </si>
  <si>
    <t>No. de acuerdos firmados en año n</t>
  </si>
  <si>
    <t>14 Acuerdos y convenios</t>
  </si>
  <si>
    <t>2.1 Asistir a reuniones de  la comisión de negociaciones comerciales del MIREX</t>
  </si>
  <si>
    <t>No. de reuniones realizadas en año n</t>
  </si>
  <si>
    <t>2  Reuniones</t>
  </si>
  <si>
    <t>2.2 Redactar opiniones técnicas de  informes</t>
  </si>
  <si>
    <t>No. de informes  redactados en año n</t>
  </si>
  <si>
    <t xml:space="preserve">3  Informes </t>
  </si>
  <si>
    <t>2.3 Participar en reuniones sobre Normas Internacionales de Trabajo.</t>
  </si>
  <si>
    <t>No. de reuniones realizadas  en año n</t>
  </si>
  <si>
    <t xml:space="preserve">2.4 Reactivar  vínculos con organismos existentes </t>
  </si>
  <si>
    <t xml:space="preserve">No. de vinculos fortalecidos en año n </t>
  </si>
  <si>
    <t xml:space="preserve">Un vínculo </t>
  </si>
  <si>
    <t xml:space="preserve">2.5 Emitir opiniones de posibles acuerdos de Convenios Internacionales </t>
  </si>
  <si>
    <t>No. de opiniones de acuerdos internacionales emitidos en año n</t>
  </si>
  <si>
    <t xml:space="preserve">Una opinión </t>
  </si>
  <si>
    <t>2.6 Dar seguimiento a los convenios y acuerdos de cooperación internacional que ejecutan las áreas técnicas.</t>
  </si>
  <si>
    <t>No, de informes de seguimiento realizado  en año n</t>
  </si>
  <si>
    <t>Un informe</t>
  </si>
  <si>
    <t>2.7  Participar en reuniones de la mesa tripartita de tratamiento de cuestiones relativas a las Normas Internacionales de Trabajo</t>
  </si>
  <si>
    <t>No. de participación en  reuniones en año n</t>
  </si>
  <si>
    <t>2  participaciónes en  reuniones</t>
  </si>
  <si>
    <t>2.8 Organizar  reuniones del Consejo de Ministros/as de Centroamérica y RD.</t>
  </si>
  <si>
    <t>No. de reuniones organizadas en año n</t>
  </si>
  <si>
    <t>2 Reuniones</t>
  </si>
  <si>
    <t>2.9  Gestionar oportunidades de empleo temporal y permanente para dominicanos en otros países.</t>
  </si>
  <si>
    <t>No. de encuentros organizados en año n</t>
  </si>
  <si>
    <t>5 Encuentros</t>
  </si>
  <si>
    <t xml:space="preserve">2.9.1 Organizar encuentros entre el MT y las embajadas de países desarrollados en RD.   </t>
  </si>
  <si>
    <t>2 Encuentros</t>
  </si>
  <si>
    <t xml:space="preserve">2.9.2 Solicitar a la Dirección Jurídica la revisión de modelo de acuerdo de colaboración para Migración Laboral Circular.      </t>
  </si>
  <si>
    <t xml:space="preserve">No. de solicitudes realizadas en año n </t>
  </si>
  <si>
    <t>Una solicitud</t>
  </si>
  <si>
    <t xml:space="preserve"> 2.9.3 Socializar el acuerdo con embajadas interesadas </t>
  </si>
  <si>
    <t>No.de acuerdos socializados en año n</t>
  </si>
  <si>
    <t>2 Acuerdos</t>
  </si>
  <si>
    <t xml:space="preserve">2.10 Coordinar acciones que excluya a RD de la lista de denuncias por incumplimiento en temas laborales  ( Trabajo Infantil y Trabajo Forzoso).
</t>
  </si>
  <si>
    <t>No. de informes  realizados en año n</t>
  </si>
  <si>
    <t>DRI y DA</t>
  </si>
  <si>
    <t xml:space="preserve">2.10.1 Investigar  denuncias de incumplimiento de RD en temas laborales,                        </t>
  </si>
  <si>
    <t>No. de informes de investigaciones realizados en año n</t>
  </si>
  <si>
    <t xml:space="preserve">12 Informes </t>
  </si>
  <si>
    <t>RRHH</t>
  </si>
  <si>
    <t xml:space="preserve">2.10.2 Compartir con las áreas y Direcciones del MT informaciones compiladas en numeral (1). Si las hubiera. </t>
  </si>
  <si>
    <t>No. de informaciones de denuncias  compartidas  en año n</t>
  </si>
  <si>
    <t xml:space="preserve">12 Informaciones  </t>
  </si>
  <si>
    <t>2.10.3 Realizar  Intercambio de experiencia con otros paises que han presentados denuncias por incumplimiento similar a  la que presenta RD</t>
  </si>
  <si>
    <t xml:space="preserve">No.  de intercambios de experiencias  realizados en año n
</t>
  </si>
  <si>
    <t>Un intercambio</t>
  </si>
  <si>
    <t>DA /DRI</t>
  </si>
  <si>
    <t>2.10.4 Mantener seguimiento a solicitud de exclusión de RD de la lista de países que presentan denuncias por incumplimiento de temas relacionados a TI y sus peores formas.</t>
  </si>
  <si>
    <t>No. de informes de seguimientos realizados en año n</t>
  </si>
  <si>
    <t>DTI/DRI</t>
  </si>
  <si>
    <t>2.11 Convenios Internacionales del Consejo Nacional de la Seguridad Social y del Ministerio de Trabajo, en proceso.</t>
  </si>
  <si>
    <t>No. de convenios internacionales firmados en año n</t>
  </si>
  <si>
    <t>2 Convenios</t>
  </si>
  <si>
    <t xml:space="preserve"> 2.11.1 Revisión convenios (actualización de ser necesario).                                   </t>
  </si>
  <si>
    <t>No. de convenios actualizados en año n</t>
  </si>
  <si>
    <t>2.11.2 Proceso de firmas de convenios.</t>
  </si>
  <si>
    <t>No. de convenios  firmados en año n</t>
  </si>
  <si>
    <t>2.11.3 Puesta en marcha los convenios firmados.</t>
  </si>
  <si>
    <t>No. de convenios firmados en año n</t>
  </si>
  <si>
    <t>2.12 Seguimiento a entrega de Memorias de la OIT y a USDOL correspondiente al año 2023-2024.</t>
  </si>
  <si>
    <t>No.  de memorias entregadas en año n</t>
  </si>
  <si>
    <t>5 Memorias</t>
  </si>
  <si>
    <t>2.12.1 Elaborar las memorias de los convenios ratificados y no ratificados de la OIT.</t>
  </si>
  <si>
    <t>No. de memoria de convenios ratificados elaboradas en año n</t>
  </si>
  <si>
    <t>4 Memorias</t>
  </si>
  <si>
    <t>2.12.2 Elaborar las memorias de Trabajo Infantil para USDOL.</t>
  </si>
  <si>
    <t>No. de memorias elaboradas en año n</t>
  </si>
  <si>
    <t>Una memoria</t>
  </si>
  <si>
    <t xml:space="preserve">2.12.3 Recoilar las informaciones de las areas para la elaboración de las memorias de 2023 con aprobación del Despacho </t>
  </si>
  <si>
    <t xml:space="preserve">No. de informaciones recibidas de las áreas  en año n </t>
  </si>
  <si>
    <t>12 Informaciones</t>
  </si>
  <si>
    <t>Plan Operativo Anual 2024</t>
  </si>
  <si>
    <t>Departamento de Protocolo y Eventos</t>
  </si>
  <si>
    <r>
      <t xml:space="preserve">Área Estratégica: </t>
    </r>
    <r>
      <rPr>
        <sz val="14"/>
        <color indexed="8"/>
        <rFont val="Century Gothic"/>
        <family val="2"/>
      </rPr>
      <t xml:space="preserve">Capacidades Institucionales </t>
    </r>
  </si>
  <si>
    <r>
      <t xml:space="preserve">Objetivo Estratégico 11: </t>
    </r>
    <r>
      <rPr>
        <sz val="14"/>
        <color indexed="8"/>
        <rFont val="Century Gothic"/>
        <family val="1"/>
      </rPr>
      <t/>
    </r>
  </si>
  <si>
    <t>Implementar en toda la organización un enfoque de gestión para resultados.</t>
  </si>
  <si>
    <t xml:space="preserve"> Productos /Actividades</t>
  </si>
  <si>
    <t>1. Eventos del Ministerio de Trabajo realizados efectivamente</t>
  </si>
  <si>
    <t>No. de  actividades realizadas en año n.</t>
  </si>
  <si>
    <t>425 Actividades</t>
  </si>
  <si>
    <t>1.1 Organizar reuniones en el Ministerio de Trabajo.</t>
  </si>
  <si>
    <t>No. de reuniones realizadas en  año n</t>
  </si>
  <si>
    <t>400 Actividades</t>
  </si>
  <si>
    <t>Departamento Protocolo y Eventos</t>
  </si>
  <si>
    <t>1.2 Organizar actos oficiales (ruedas de prensas, juramentaciones, eucaristía...).</t>
  </si>
  <si>
    <t>No. de actos oficiales realizadas en año n</t>
  </si>
  <si>
    <t>24 Actividades</t>
  </si>
  <si>
    <t>1.3 Organizar eventos internacionales (congreso, cumbre, conferencia...)</t>
  </si>
  <si>
    <t>No. de eventos internacionales, realizadas en año n</t>
  </si>
  <si>
    <t>1 Actividad</t>
  </si>
  <si>
    <t>1.4 Realizar actividad del mes de la patria</t>
  </si>
  <si>
    <t>No. de actividades del mes de la patria, realizadas en  año n</t>
  </si>
  <si>
    <t>1.5 Realizar actividad del día Internacional de Trabajo (1 de mayo).</t>
  </si>
  <si>
    <t>No. de actividades del dia del trabajo, realizadas en  año n</t>
  </si>
  <si>
    <t>1.6 Realizar actividad del día de las Madres (Mayo).</t>
  </si>
  <si>
    <t>No. de actividades del dia de las madres, realizadas en año n</t>
  </si>
  <si>
    <t>Protocolo y Eventos con Direccion de Recursos Humanos</t>
  </si>
  <si>
    <t>1.7 Realizar actividad del  día de los Padres (Julio).</t>
  </si>
  <si>
    <t>No. de actividades del dia del padre, realizadas en año n</t>
  </si>
  <si>
    <t>Protocolo y Eventos / Direccion de Recursos Humanos</t>
  </si>
  <si>
    <t>1.8  Realizar festejo navideño (Diciembre).</t>
  </si>
  <si>
    <t>No. de festejos navideños, realizados en  año n</t>
  </si>
  <si>
    <t>1 Festejo</t>
  </si>
  <si>
    <t>144,000,00</t>
  </si>
  <si>
    <t>Protocolo y Eventos /Direccion de Recursos Humanos</t>
  </si>
  <si>
    <t>1.9  Solicitar la contratación de servicio de speakers, equipo de bailarines danza folfklorica, orquetas y banda de musicos de bomberos.</t>
  </si>
  <si>
    <t>No. de contratos  de servicios de speakers contratados  en año n</t>
  </si>
  <si>
    <t>1Contrato</t>
  </si>
  <si>
    <t>Protocolo y Eventos, /Dirección de Comunicaciones.</t>
  </si>
  <si>
    <t>1.10 Solicitar la contratación de servicio de montaje: backpanel, sonido, audiovisuales, pantallas, tarima, mobiliario, ambientación, iluminación.</t>
  </si>
  <si>
    <t>No. de Servicios de montaje eventos, contratados en año n</t>
  </si>
  <si>
    <t>1 Servicicio</t>
  </si>
  <si>
    <t>Eventos / Dirección de Comunicaciones</t>
  </si>
  <si>
    <t>1.11 Solicitar contratación de servicios mensajería.</t>
  </si>
  <si>
    <t>No. de servicios de mensajeria contratados en  año n</t>
  </si>
  <si>
    <t>1 Servicio</t>
  </si>
  <si>
    <t>1.12 Solicitar contratación de servicios lavandería.</t>
  </si>
  <si>
    <t>No. de servicios de lavanderia, contratados en año n</t>
  </si>
  <si>
    <t xml:space="preserve">24 Servicios </t>
  </si>
  <si>
    <t>Protocolo y Eventos/ Dirección Administrativa</t>
  </si>
  <si>
    <t>1.13 Solicitar contratación de salones en hoteles para eventos.</t>
  </si>
  <si>
    <t>No. de salones contratados para eventos en año n</t>
  </si>
  <si>
    <t>1 Contratación</t>
  </si>
  <si>
    <t>Eventos</t>
  </si>
  <si>
    <t>1.14 Solicitar contratación de servicios de Catering.</t>
  </si>
  <si>
    <t>No. de servcios de catering contratados en año n</t>
  </si>
  <si>
    <t>1.15 Solicitar la contratación de servicios edecanes de protocolo y eventos.</t>
  </si>
  <si>
    <t>No. de servicios de edecanes, contratados en año n</t>
  </si>
  <si>
    <t>2.1.1 Capacitación de personal.</t>
  </si>
  <si>
    <t>No. de personas capacitadas en  año n</t>
  </si>
  <si>
    <t>9 Personas</t>
  </si>
  <si>
    <t>Protocolo y Eventos/ Dirección de Recursos Humanos</t>
  </si>
  <si>
    <t>2.1.1.1 Solicitar la participación del personal en  Congreso de Protocolo.</t>
  </si>
  <si>
    <t>No.de personas que participaron en congreso en año n</t>
  </si>
  <si>
    <t>1 Personas</t>
  </si>
  <si>
    <t>Protocolo y Eventos y Dirección de Recursos Humanos</t>
  </si>
  <si>
    <t>2.1.3 Solicitar la capacitar  el personal en maestria y/o diplomatura Protocolo, Relaciones Internacionales, Diplomacia.</t>
  </si>
  <si>
    <t>No. de de personas capacitadas en maestria, en  año n</t>
  </si>
  <si>
    <t>Protocolo y Eventos /Dirección de Recursos Humanos</t>
  </si>
  <si>
    <t>2.1.4 Solicitar la capacitar  el personal en diplomatura organización de Eventos.</t>
  </si>
  <si>
    <t>No. de personas capacitadas en diplomado en año n</t>
  </si>
  <si>
    <t>2 Personas</t>
  </si>
  <si>
    <t>2.1.5 Solicitar la capacitar el personal  en liderazgo.</t>
  </si>
  <si>
    <t>No. de personas capacitadas en liderazgo  en año n</t>
  </si>
  <si>
    <t>4 Personas</t>
  </si>
  <si>
    <t>Protocolo y Eventos / Dirección de Recursos Humanos</t>
  </si>
  <si>
    <t>2.1.6 Solicitar la capacitar el personal  en Inteligencia Emocional.</t>
  </si>
  <si>
    <t>No. de  personas capacitadas  en inteligencia emocional en el año</t>
  </si>
  <si>
    <t>2.1.7 Solicitar la capacitar el personal en  Camarería</t>
  </si>
  <si>
    <t>No. de personas capacitadas en camareria en  año n</t>
  </si>
  <si>
    <t>3 Personas</t>
  </si>
  <si>
    <t>2.1.2  Solicitar nombramiento de  personal Departamento de Protocolo y Eventos.</t>
  </si>
  <si>
    <t>No. de personal adquiridos en año n</t>
  </si>
  <si>
    <t>Protocolo y Eventos /Dirección de Recursos Humanos / Dirección Aministrativa</t>
  </si>
  <si>
    <t xml:space="preserve">2.1.2,1 Solicitar  un personal con conocimiento multidisciplinario en organización de eventos y protocolo oficial. </t>
  </si>
  <si>
    <t>No. de personal nombrados en año n</t>
  </si>
  <si>
    <t>1 Persona</t>
  </si>
  <si>
    <t>Protocolo y Eventos/Dirección de Recursos Humanos</t>
  </si>
  <si>
    <t>2.1.2.2 Solicitar personal de camarería.</t>
  </si>
  <si>
    <t xml:space="preserve">No. de personal nobrado en año n </t>
  </si>
  <si>
    <t>2 Camareros</t>
  </si>
  <si>
    <t>Eventos / Dirección de Recursos Humanos/Dirección Aministrativa</t>
  </si>
  <si>
    <t xml:space="preserve">2.1.3 Solicitar mobiliario y equipos informáticos. </t>
  </si>
  <si>
    <t>No. de Equipos Adquiridos en  año n</t>
  </si>
  <si>
    <t>31 equipos y 14 mobiliarios de oficinas</t>
  </si>
  <si>
    <t>Protocolo y Eventos y Dirección Administrativa</t>
  </si>
  <si>
    <t xml:space="preserve">2.1.3.1 Solicitar equipos informáticos </t>
  </si>
  <si>
    <t>No. de equipos informáticos adquiridos en  año n</t>
  </si>
  <si>
    <t>27 equipos (4 laptops, 4 flotas, 2 tabletas, 20 radios de comunicación Una impresora).</t>
  </si>
  <si>
    <t>50,000,00</t>
  </si>
  <si>
    <t>Departamento Protocolo y Eventos/Dirección Aministrativa/ Dirección de Tecnología.</t>
  </si>
  <si>
    <t>2.1.3.2 Solicitar mobiliarios de oficina</t>
  </si>
  <si>
    <t>No. de mobiliarios adquiridos en año n</t>
  </si>
  <si>
    <t>7 cubiculos con archivo flotante, 7 sillas ergonómicas</t>
  </si>
  <si>
    <t>2.1.3.3 Solicitar asignación de vehículo para protocolo y eventos.</t>
  </si>
  <si>
    <t>Vehículo asignado en  año n</t>
  </si>
  <si>
    <t>1 Vehículo</t>
  </si>
  <si>
    <t>Departamento Protocolo y Eventos / Dirección Administrativa.</t>
  </si>
  <si>
    <t xml:space="preserve">2.1.4 Adquirir Logisticas </t>
  </si>
  <si>
    <t xml:space="preserve">No. De logisticas adquiridas en año n </t>
  </si>
  <si>
    <t>324 Logisticas</t>
  </si>
  <si>
    <t>2.1.4.1 Solicitar uniformes  para el personal de protocolo y eventos.</t>
  </si>
  <si>
    <t xml:space="preserve"> No. de uniformes confeccionados para el personal de protocolo y eventos en  año n</t>
  </si>
  <si>
    <t>12 Uniformes</t>
  </si>
  <si>
    <t>107,515,00</t>
  </si>
  <si>
    <t>Departamento Protocolo y Eventos / Direccion de Recursos Humanos.</t>
  </si>
  <si>
    <t>2.1.4.2 Solicitar la compra de obsequios de cortesía para funcionarios (libros, artesanía, comestibles, complementos).</t>
  </si>
  <si>
    <t>No.de obsequios adquiridos en  año n</t>
  </si>
  <si>
    <t>200 Obsequios</t>
  </si>
  <si>
    <t>2.1.4.3 Solicitar carpetas y boligrafos para firmas de acuerdo.</t>
  </si>
  <si>
    <t>No. de carpetas y boligrafos adquiridos en  año n</t>
  </si>
  <si>
    <t>12 Carpetas y 6 boligrafos</t>
  </si>
  <si>
    <t xml:space="preserve">2.1.4.4 Solicitar banderas y astas para sede principal , RLT y OTE </t>
  </si>
  <si>
    <t>No. de banderas con asta adquiridas en  año n</t>
  </si>
  <si>
    <t xml:space="preserve">100 Unidades </t>
  </si>
  <si>
    <t>Protocolo / Dirección de Seguridad</t>
  </si>
  <si>
    <t>Enrique Alfau Castillo</t>
  </si>
  <si>
    <t>Verónica Gimôn Guzmán</t>
  </si>
  <si>
    <t>Coordinador de Eventos</t>
  </si>
  <si>
    <t>Coordinadora de Protocolo</t>
  </si>
  <si>
    <t>Dirección de Planificación y Desarrollo</t>
  </si>
  <si>
    <r>
      <t xml:space="preserve">Área Estratégica: </t>
    </r>
    <r>
      <rPr>
        <sz val="12"/>
        <color indexed="8"/>
        <rFont val="Century Gothic"/>
        <family val="2"/>
      </rPr>
      <t xml:space="preserve">Capacidades Institucionales </t>
    </r>
  </si>
  <si>
    <r>
      <t xml:space="preserve">Objetivo Estratégico 11:
</t>
    </r>
    <r>
      <rPr>
        <sz val="12"/>
        <color indexed="8"/>
        <rFont val="Century Gothic"/>
        <family val="2"/>
      </rPr>
      <t>Implementar en todas la organización un enfoque de gestión para resultados.</t>
    </r>
  </si>
  <si>
    <t>R. 9 Aumentada la calidad de los servicios Institucionales con el uso de la TIC  en el Desarrollo Integral institucional</t>
  </si>
  <si>
    <t>Productos/Actividades</t>
  </si>
  <si>
    <t>Nombre del Indicador</t>
  </si>
  <si>
    <t>Meta</t>
  </si>
  <si>
    <t>1er Trimestre</t>
  </si>
  <si>
    <t>Presupuesto RD$</t>
  </si>
  <si>
    <t>Responsible</t>
  </si>
  <si>
    <t>Credito Ex.</t>
  </si>
  <si>
    <t xml:space="preserve">1. Planificación Estratégica Institucional Monitoreada  </t>
  </si>
  <si>
    <t>Planificación Estratégica Evaluada</t>
  </si>
  <si>
    <t>Una evaluación</t>
  </si>
  <si>
    <t>DPD</t>
  </si>
  <si>
    <t>1.1. Realizar informe de seguimiento a la Planificación Estratégica</t>
  </si>
  <si>
    <t xml:space="preserve">No. de informes realizados en año n </t>
  </si>
  <si>
    <t xml:space="preserve">4 Informes </t>
  </si>
  <si>
    <t xml:space="preserve">1.2 Actualizar los lineamientos del PEI con los instrumentos globales de la planificación (PNPSP, PP, PEN)
</t>
  </si>
  <si>
    <t>PEI  2021-2024 alineado con los instrumentos de planificación en año n</t>
  </si>
  <si>
    <t>Una alineación</t>
  </si>
  <si>
    <t>1.3 Revisión de Estructura Orgánica Institucional</t>
  </si>
  <si>
    <t>Estructura Orgánica Institucional revisada en año n</t>
  </si>
  <si>
    <t xml:space="preserve">Una Estructura </t>
  </si>
  <si>
    <t xml:space="preserve">1.3.1 Analizar propuestas de las áreas sustantivas y de apoyo en DPD.
</t>
  </si>
  <si>
    <t>No. de prepuestas enviadas en año n</t>
  </si>
  <si>
    <t xml:space="preserve">20 Propuestas </t>
  </si>
  <si>
    <r>
      <rPr>
        <sz val="12"/>
        <color theme="1"/>
        <rFont val="Century Gothic"/>
        <family val="2"/>
      </rPr>
      <t>DPD</t>
    </r>
    <r>
      <rPr>
        <b/>
        <sz val="12"/>
        <color theme="1"/>
        <rFont val="Century Gothic"/>
        <family val="2"/>
      </rPr>
      <t xml:space="preserve"> </t>
    </r>
  </si>
  <si>
    <t>1.3.2 Revisión de las propuestas con el MAP</t>
  </si>
  <si>
    <t>No. de revisión y discusión  de propuestas con el MAP en año n</t>
  </si>
  <si>
    <t>2 Revisiones de propuestas</t>
  </si>
  <si>
    <t>1.3.3 Elaboración de la Resolución de la Estructura  con la DPD y Jurídica</t>
  </si>
  <si>
    <t>Resolución emitida en año n</t>
  </si>
  <si>
    <t>Una Resolución</t>
  </si>
  <si>
    <t>DPD -RRHH-MAP</t>
  </si>
  <si>
    <t>1.3.4 Remisión de la Estructura Orgánica del MT al MAP</t>
  </si>
  <si>
    <t>Estructura Orgánica del MT aprobada en año n</t>
  </si>
  <si>
    <t xml:space="preserve"> Estructura Orgánica aprobada</t>
  </si>
  <si>
    <t xml:space="preserve">DPD </t>
  </si>
  <si>
    <t>1.4 Plan Operativo Anual Institucional 2025 elaborado</t>
  </si>
  <si>
    <t>POA Institucional elaborado en año n</t>
  </si>
  <si>
    <t>POA Institucional</t>
  </si>
  <si>
    <t>1.4.1 Realizar sesiones de trabajo con las áreas de la institución.</t>
  </si>
  <si>
    <t>No. de sesiones realizadas en año n</t>
  </si>
  <si>
    <t>30 Sesiones</t>
  </si>
  <si>
    <t>DPD-Areas</t>
  </si>
  <si>
    <t>1.4.2 Alinear el  POA 2025 con las áreas.</t>
  </si>
  <si>
    <t>POA 2025 alineado en año n</t>
  </si>
  <si>
    <t>POA alineado</t>
  </si>
  <si>
    <t xml:space="preserve">14.3 Publicar el POA 2025
</t>
  </si>
  <si>
    <t>POA 2025 publicado en año n</t>
  </si>
  <si>
    <t>POA publicado</t>
  </si>
  <si>
    <t>DPD,DC</t>
  </si>
  <si>
    <t>1.5 Planficación Operativa Automatizada</t>
  </si>
  <si>
    <t>POA automatizado</t>
  </si>
  <si>
    <t>1.5.1 Solicitar sofware</t>
  </si>
  <si>
    <t>Un sofware</t>
  </si>
  <si>
    <t>1.5.2 Capacitar a los usuarios en la herramienta</t>
  </si>
  <si>
    <t>No. de personas capacitadas en la herramienta</t>
  </si>
  <si>
    <t>200 personas capacitadas en la herramienta.</t>
  </si>
  <si>
    <t xml:space="preserve">1.6 Presupuesto Institucional 2025 elaborado.
</t>
  </si>
  <si>
    <t>Presupuesto elaborado en año n</t>
  </si>
  <si>
    <t>Presupuesto Institucional elaborado</t>
  </si>
  <si>
    <t xml:space="preserve">1.6.1 Distribuir topes presupuestarios por áreas sustantivas y de apoyo.
</t>
  </si>
  <si>
    <t>Topes presupuestarios distribuidos  por áreas en año n</t>
  </si>
  <si>
    <t>Topes presupuestarios</t>
  </si>
  <si>
    <r>
      <rPr>
        <sz val="12"/>
        <color theme="1" tint="4.9989318521683403E-2"/>
        <rFont val="Century Gothic"/>
        <family val="2"/>
      </rPr>
      <t>1.6.2  Acompañamiento a las áreas en la distribución presupuestaria.</t>
    </r>
    <r>
      <rPr>
        <b/>
        <sz val="12"/>
        <color theme="1" tint="4.9989318521683403E-2"/>
        <rFont val="Century Gothic"/>
        <family val="2"/>
      </rPr>
      <t xml:space="preserve">
</t>
    </r>
  </si>
  <si>
    <t>No. de acompañamientos a las áreas realizados en año n</t>
  </si>
  <si>
    <t>30 Acompañamientos</t>
  </si>
  <si>
    <t>1.7 Rendición de cuenta institucional</t>
  </si>
  <si>
    <t>Rendición de cuenta Institucional realizada en año n</t>
  </si>
  <si>
    <t>Rendición de cuenta</t>
  </si>
  <si>
    <t>1.7.1 Elaborar Memoria Institucional 2024.</t>
  </si>
  <si>
    <t>Memoria Institucional elaborada en año n</t>
  </si>
  <si>
    <t>Memoria Institucional</t>
  </si>
  <si>
    <t xml:space="preserve"> </t>
  </si>
  <si>
    <t>1.7.1.1 Recopilación de informaciones laborales  de las áreas sustantivas y de apoyo</t>
  </si>
  <si>
    <t>No. de Informaciones laborales recopiladas por áreas en año n</t>
  </si>
  <si>
    <t>Recopilación de informaciones laborales</t>
  </si>
  <si>
    <t xml:space="preserve">DPD- Areas  </t>
  </si>
  <si>
    <t>1.7.1.2 Publicación de la Memoria 2024 Institucional.</t>
  </si>
  <si>
    <t>Memoria Institucional publicada en año n</t>
  </si>
  <si>
    <t>Una publicación</t>
  </si>
  <si>
    <t xml:space="preserve">DPD-DC </t>
  </si>
  <si>
    <t>3. Procesos y procedimientos del MT actualizados.</t>
  </si>
  <si>
    <t>No. de procesos y procedimientos actualizados en año n</t>
  </si>
  <si>
    <t xml:space="preserve"> Procesos y procedimientos actualizados</t>
  </si>
  <si>
    <t>3.1 Levantamiento y/o Actualización de Procesos, Políticas y Procedimientos Institucionales</t>
  </si>
  <si>
    <t xml:space="preserve"> No. de Procesos institucionales actualizados en año n</t>
  </si>
  <si>
    <t>40 Procesos y/o actualizados</t>
  </si>
  <si>
    <t>3.1.1  Realizar levantamientos de procedimientos de soporte o apoyo</t>
  </si>
  <si>
    <t>Procedimientos de soporto o apoyo actualizados en año n</t>
  </si>
  <si>
    <t>25 Levantamientos</t>
  </si>
  <si>
    <t>o</t>
  </si>
  <si>
    <t>3.1.2  Realizar levantamientos procedimientos sustantivos</t>
  </si>
  <si>
    <t>Procedimientos sustantivos actualizados en año n</t>
  </si>
  <si>
    <t>15 Levantamientos</t>
  </si>
  <si>
    <t>3.1.3 Socialización de Manual de Procedimientos</t>
  </si>
  <si>
    <t xml:space="preserve">Manual de Procedimientos socializado en año n </t>
  </si>
  <si>
    <t xml:space="preserve">Una socialización </t>
  </si>
  <si>
    <t>DPD- DC</t>
  </si>
  <si>
    <t>3.1.4 Publicar Manual de  Procedimientos</t>
  </si>
  <si>
    <t xml:space="preserve">Manual de Procedimientos publicado en año n </t>
  </si>
  <si>
    <r>
      <t xml:space="preserve">4. Modelo Marco Común de Evaluación (CAF ) implementado </t>
    </r>
    <r>
      <rPr>
        <b/>
        <sz val="12"/>
        <color rgb="FFFF0000"/>
        <rFont val="Calibri"/>
        <family val="2"/>
        <scheme val="minor"/>
      </rPr>
      <t/>
    </r>
  </si>
  <si>
    <t>CAF implementado</t>
  </si>
  <si>
    <t>Un modelo CAF</t>
  </si>
  <si>
    <t>4.1 Aplicar el proceso de autoevaluación anual</t>
  </si>
  <si>
    <t>Procesos de autoevaluación aplicado en año n</t>
  </si>
  <si>
    <t>Procesos aplicados</t>
  </si>
  <si>
    <t xml:space="preserve">MT-MAP </t>
  </si>
  <si>
    <t>4.2 Implementar Plan de Mejora de  Calidad de los servicios de la institución.</t>
  </si>
  <si>
    <t>Plan de Mejora implementado en año n</t>
  </si>
  <si>
    <t>Plan Implementado</t>
  </si>
  <si>
    <t>DPD, RRHH, Areas</t>
  </si>
  <si>
    <t xml:space="preserve">4.2.1 Aplicación de encuesta de satisfacción a usuarios
</t>
  </si>
  <si>
    <t>No de informes de satisfacción de usuarios realizadas en año n</t>
  </si>
  <si>
    <t>2 Informes</t>
  </si>
  <si>
    <t xml:space="preserve">DPD- RRHH </t>
  </si>
  <si>
    <t>5. Estadísticas Laborales de los Registros Administrativos fortalecidas</t>
  </si>
  <si>
    <t>Sistema Estadístico diseñado e implementado en año n</t>
  </si>
  <si>
    <t>Un Sistema</t>
  </si>
  <si>
    <t>5.1 Actualizar inventario de operaciones estadísticas</t>
  </si>
  <si>
    <t>No.  de variables identificadas en año n</t>
  </si>
  <si>
    <t xml:space="preserve">Variables Estadísticas </t>
  </si>
  <si>
    <t>5.2 Recopilación de informaciones estadísticas de las áreas sustantivas y de apoyo</t>
  </si>
  <si>
    <t>No. de reportes recolectados en año n</t>
  </si>
  <si>
    <t>48 Reportes estadísticos</t>
  </si>
  <si>
    <t>5.3 Revisión de variables  indicativas de las áreas sustantivas y de apoyo</t>
  </si>
  <si>
    <t>No. de variables identificadas en año n</t>
  </si>
  <si>
    <t>45 Reportes</t>
  </si>
  <si>
    <t>5.4 Procesamiento de informaciones estadísticas de las áreas sustantivas y de apoyo</t>
  </si>
  <si>
    <t>No. de reportes estadísticos Procesados en año n</t>
  </si>
  <si>
    <t>144 Reportes</t>
  </si>
  <si>
    <t>5.5 Publicación Estadística Laborales en el Portal Institucional</t>
  </si>
  <si>
    <t>No. de publicaciones realizadas en año n</t>
  </si>
  <si>
    <t>12 Publicaciones</t>
  </si>
  <si>
    <t>DPD- TIC</t>
  </si>
  <si>
    <t>5.6 Actualizar los registros administrativos</t>
  </si>
  <si>
    <t>No. de registros administrativos actualizados en año n</t>
  </si>
  <si>
    <t xml:space="preserve">12 Actualizaciones </t>
  </si>
  <si>
    <t xml:space="preserve">6.  Planes, programas y Proyectos de inversión pública formulados  y gestionados </t>
  </si>
  <si>
    <t xml:space="preserve"> No. de proyectos formulados en año n</t>
  </si>
  <si>
    <t>2 Proyectos</t>
  </si>
  <si>
    <t>6.1 Diseñar nuevos proyectos de inversión pública</t>
  </si>
  <si>
    <t xml:space="preserve">No. de proyectos diseñados en año n </t>
  </si>
  <si>
    <t>2 proyectos</t>
  </si>
  <si>
    <t>6.2 Actualizar proyectos de Inversión Pública en el  SNIP</t>
  </si>
  <si>
    <t>No. de  proyectos de inversión Pública actualizados en año n</t>
  </si>
  <si>
    <t>2 proyectos actualizados</t>
  </si>
  <si>
    <t>6.3 Elaborar programación física- financiera de los proyectos</t>
  </si>
  <si>
    <t xml:space="preserve">No. de reporte de la programación fisico-financiera elaborado en año n </t>
  </si>
  <si>
    <t xml:space="preserve">4 Reportes </t>
  </si>
  <si>
    <t>6.4 Elaborar  POA de los Proyectos de Inversión Pública de la Institución</t>
  </si>
  <si>
    <t>No. de POA de Proyectos de Inversión Pública elaborados en año n</t>
  </si>
  <si>
    <t xml:space="preserve">Un  POA </t>
  </si>
  <si>
    <t>6.5 Actualizar el Plan Nacional Plurianual de Inversión Pública de los proyectos de la Institución.</t>
  </si>
  <si>
    <t>No. de actualizaciones en el PNPIP en año n</t>
  </si>
  <si>
    <t>Una actualización</t>
  </si>
  <si>
    <t xml:space="preserve">6.6 Actualizar la producción institucional en el Sistema RUTA. </t>
  </si>
  <si>
    <t>No. de productos del MT actualizados en año n</t>
  </si>
  <si>
    <t xml:space="preserve">4 Actualización </t>
  </si>
  <si>
    <t>7. Cooperación Internacional gestionada</t>
  </si>
  <si>
    <t>No de Cooperación Internacional gestionada</t>
  </si>
  <si>
    <t>7.1 Coordinar acciones con el MEPyD.</t>
  </si>
  <si>
    <t>No. de acciones de coordinación con MEPyD gestionadas en año n</t>
  </si>
  <si>
    <t>Una coordinación</t>
  </si>
  <si>
    <t xml:space="preserve">MT-MEPYD </t>
  </si>
  <si>
    <t>7.2  Activar la mesa de cooperación</t>
  </si>
  <si>
    <t>Mesa de Cooperación activada en año n</t>
  </si>
  <si>
    <t>Una mesa</t>
  </si>
  <si>
    <t>7.2.1 Convocar mesa sectorial de cooperación</t>
  </si>
  <si>
    <t>No.de convocatorias realizadas  en año n</t>
  </si>
  <si>
    <t>2 Convocatorias</t>
  </si>
  <si>
    <t>7.2.2  Presentar proyectos de inversión pública priorizados</t>
  </si>
  <si>
    <t>No. de propuestas de proyectos formuladas presentado en año n</t>
  </si>
  <si>
    <t>3 Proyectos</t>
  </si>
  <si>
    <t>7.2.3 Formular propuestas  de proyectos de cooperación internacional.</t>
  </si>
  <si>
    <t>No. de propuestas formuladas  en año n</t>
  </si>
  <si>
    <t>10 Propuestas</t>
  </si>
  <si>
    <t>8   Planes, programas y proyectos Monitoreados y evaluados</t>
  </si>
  <si>
    <t>No. de informes realizados en año n</t>
  </si>
  <si>
    <t>18 informes de evaluación</t>
  </si>
  <si>
    <t>8.1 Desarrollar herramienta de monitoreo y evaluación.</t>
  </si>
  <si>
    <t xml:space="preserve">Herramienta de monitoreo y evaluación desarrollada en año n </t>
  </si>
  <si>
    <t>Herramienta desarrollada</t>
  </si>
  <si>
    <t>DPD (Emiliano)</t>
  </si>
  <si>
    <t>8.2 Encuentros de seguimiento a Plan Operativo 2024 del MT</t>
  </si>
  <si>
    <t xml:space="preserve">No. de encuentros trimestrales realizados en año n </t>
  </si>
  <si>
    <t>4 Encuentros de seguimiento</t>
  </si>
  <si>
    <t>8.3 Seguimiento a los Objetivos de Desarrollo Sostenibles (ODS)</t>
  </si>
  <si>
    <t>No. de participaciones en Comisión  Nacional de seguimiento a los ODS en año n</t>
  </si>
  <si>
    <t>4 Participaciones</t>
  </si>
  <si>
    <t>8.4  Seguimiento al cumplimiento de las metas presidenciales del MT.</t>
  </si>
  <si>
    <t xml:space="preserve">No. de reportes  de seguimiento de MP realizados en año n </t>
  </si>
  <si>
    <t>12 Reportes</t>
  </si>
  <si>
    <t>8.5 Acompañamiento de evaluación por desempeño</t>
  </si>
  <si>
    <t>No. de acompañamiento a las áreas realizados en año n</t>
  </si>
  <si>
    <t xml:space="preserve">2 Acompañamientos </t>
  </si>
  <si>
    <t>8.6 Elaborar informes de ejecución físico-financiera institucional</t>
  </si>
  <si>
    <t>8.7 Monitorear los indicadores de gestión pública</t>
  </si>
  <si>
    <t>No. de indicadores de Gestión pública monitoreados n año n</t>
  </si>
  <si>
    <t>8 Indicadores de gestión</t>
  </si>
  <si>
    <t xml:space="preserve">1. Dirección de Planificación y Desarrollo fortalecida </t>
  </si>
  <si>
    <t>No. De oficinas readecuadas en año n</t>
  </si>
  <si>
    <t>3 Oficinas</t>
  </si>
  <si>
    <t>Readecuación Infraestrutura fisica de la DPD</t>
  </si>
  <si>
    <t>No. De oficinas readecuadas</t>
  </si>
  <si>
    <t>1.1 Solicitar nombramiento de personal en la DPD</t>
  </si>
  <si>
    <t>No. de personas nombradas en año n</t>
  </si>
  <si>
    <t xml:space="preserve">5 Personas </t>
  </si>
  <si>
    <t>1.1.1 Solicitar personal auxiliar</t>
  </si>
  <si>
    <t>No. de personal auxiliar solicitados en año n</t>
  </si>
  <si>
    <t>1 Secretaria ejecutiva, 2 técnicos para   Desarrollo y 2 Analistas para calidad</t>
  </si>
  <si>
    <t>1.2 Capacitación del personal  de la DPD</t>
  </si>
  <si>
    <t>No. de técnicos capacitados en año n</t>
  </si>
  <si>
    <t xml:space="preserve">9 Técnicos </t>
  </si>
  <si>
    <t>DPD-RRHH</t>
  </si>
  <si>
    <t>1.2.1 Capacitar el personas en gestión orientada a  resultados</t>
  </si>
  <si>
    <t>No. de personas capacitadas en año n</t>
  </si>
  <si>
    <t>1.2.2  Capacitar el personal en gestión de proyecto</t>
  </si>
  <si>
    <t>1.2.3 Capacitar el personal en Planificación Estratégica</t>
  </si>
  <si>
    <t>1.2.4 Capacitar el personal en Gestión de Mejora de Procesos y Desarrollo Organizacional.</t>
  </si>
  <si>
    <t>6 Técnicos</t>
  </si>
  <si>
    <t xml:space="preserve">1.2.5 Capacitar el personal en Estadísticas </t>
  </si>
  <si>
    <t xml:space="preserve">No. de personas capacitadas en año n </t>
  </si>
  <si>
    <t>7 personas</t>
  </si>
  <si>
    <t>1.3 Equipamiento de la Dirección de Planificación y Desarrollo.</t>
  </si>
  <si>
    <t>No. de mobiliarios de oficina y equipos informáticos solicitados  en año n</t>
  </si>
  <si>
    <t>23 Mobiliarios y equipos informáticos</t>
  </si>
  <si>
    <t>DPD-TIC-DAF-DC</t>
  </si>
  <si>
    <t>1.3.1 Solicitar equipos informáticos</t>
  </si>
  <si>
    <t>No. de equipos informáticos solicitados en año n</t>
  </si>
  <si>
    <t>5 computadoras, 2 impresoras(1 a Color y 1 B/N) fotocopiadora, un proyector, 7 lapto, 1 tableta</t>
  </si>
  <si>
    <t>1.3.2. Solicitar mobiliarios de oficina</t>
  </si>
  <si>
    <t>No. de mobiliarios solicitados en año n</t>
  </si>
  <si>
    <t xml:space="preserve">3 Escritorios, una credenza y 3 libreros, una mesa de conferencia,  </t>
  </si>
  <si>
    <t>DIRECCION DE PLANIFICCION Y DESARROLLO</t>
  </si>
  <si>
    <t>Fondo 2097</t>
  </si>
  <si>
    <t>DIRECCION DE TECNOLOGIA DE LINFROMACION</t>
  </si>
  <si>
    <t>2.1.1.2.09 - PERSONAL CON CARÁCTER EVENTUAL</t>
  </si>
  <si>
    <t>2.1.2.2.05 - COMPENSACION POR SERVICIOS DE SEGURIDAD</t>
  </si>
  <si>
    <t>Total Sueldos Fijos y cargos por deducciones</t>
  </si>
  <si>
    <t>2.3-MATERIALES U SUMINISTROS</t>
  </si>
  <si>
    <t>2.6-BIENES MUEBLES,INMUEBLES E INTANGEBLES</t>
  </si>
  <si>
    <t>Total general Gastos Gastos Corrientes</t>
  </si>
  <si>
    <t>Presupuesto- 2023 de este Ministerio de Trabajo- DPD Y TIC.            Total general Gastos Fijos y Gastos Corrientes</t>
  </si>
  <si>
    <t>DTI</t>
  </si>
  <si>
    <t>Dirección de Tecnologia de la Información y Comunicaciones</t>
  </si>
  <si>
    <t xml:space="preserve">No.10 - Propiciar la transformación digital como eje fundamental del desarrollo integral institucional </t>
  </si>
  <si>
    <t>No.11- Implementar en toda la organización un enfoque de gestión para resultados</t>
  </si>
  <si>
    <t>1.  Transformación Digital del Ministerio de Trabajo Implementada</t>
  </si>
  <si>
    <t>No. de equipos informáticos actualizados en año n</t>
  </si>
  <si>
    <t>1415 Equipos</t>
  </si>
  <si>
    <t xml:space="preserve">1.1.Equipos Informáticos y Telefonía actualizados. </t>
  </si>
  <si>
    <t>1,415 Equipos</t>
  </si>
  <si>
    <t>1.1.1  Solicitar la compra de  Computadoras</t>
  </si>
  <si>
    <t>No. Computadoras adquiridas en año n</t>
  </si>
  <si>
    <t>10 Computadoras Escritorio</t>
  </si>
  <si>
    <t>DTI y DAF</t>
  </si>
  <si>
    <t>6 Computadoras Portátil</t>
  </si>
  <si>
    <t>1.1.2 Realizar la actualización equipos de tenológicos</t>
  </si>
  <si>
    <t>No. de equipos actualizados en año n</t>
  </si>
  <si>
    <t xml:space="preserve"> 8 Memorias para servidores</t>
  </si>
  <si>
    <t>16 Switch 48 puertos y puertos de fibra</t>
  </si>
  <si>
    <t xml:space="preserve"> 2 TV para la Visualizacion del monitoreo de los server y la red.</t>
  </si>
  <si>
    <t xml:space="preserve"> Un equipo de respaldo externo de datos  (Nas)</t>
  </si>
  <si>
    <t>2 discos SSD HP SAS de 3,84 TB , compatible con servidores HP ProLiant , DL380 Gen9</t>
  </si>
  <si>
    <t xml:space="preserve">1 Discos 1.92TB SSD SAS Read Intensive 12Gbps 512e 2.5in with 3.5in HYB CARR PM5-R HYB CARR Drive, 1 DWPD, 70 compatible con servidores Dell  R740xd   </t>
  </si>
  <si>
    <t>1.1.2.1 Solicitar la contratación de compañía para la actualización de redes.</t>
  </si>
  <si>
    <t>Compañía contratada en año n</t>
  </si>
  <si>
    <t>Contratación compañia para actualización del cableado estruturado por escalerilla y la interconexion en fibra óptica entre el MDF y Los IDF y sus cascadas.</t>
  </si>
  <si>
    <t xml:space="preserve">1.1.3 Adquirir las licencias informáticas </t>
  </si>
  <si>
    <t>No. de licencias informáticas adquiridas en año n</t>
  </si>
  <si>
    <t>365 licencias para completar la imprementacion del Software de Antivirus todas las pc del MT (RLT)</t>
  </si>
  <si>
    <t>Un licencias de Software de monitoreo de servidores y la red 100 dispositivos</t>
  </si>
  <si>
    <t>1 Licencia Firewall WatchGuard</t>
  </si>
  <si>
    <t>800 Renovaciones de licencias para Office 365 con las herramientas (Correo, microsoft team y Onedrive)</t>
  </si>
  <si>
    <t>1 Licencia para Capacitaciones en línea de Zoom</t>
  </si>
  <si>
    <t>2 Herramientas de Software para Asistencia Remota</t>
  </si>
  <si>
    <t xml:space="preserve">1.1.4 Solicitar equipos de comunicación </t>
  </si>
  <si>
    <t>No. de equipos de comunicación adquiridos en año n</t>
  </si>
  <si>
    <t>100 Telefonos IP</t>
  </si>
  <si>
    <t xml:space="preserve">1.2 Actualizar Sistema de Información </t>
  </si>
  <si>
    <t>Sistema de información actualizado en año n</t>
  </si>
  <si>
    <t>1 Sistema</t>
  </si>
  <si>
    <t>1.2.1 Actualizar el Sistema de Sindicato</t>
  </si>
  <si>
    <t>Sistema de Sindicato actualizado en año n</t>
  </si>
  <si>
    <t xml:space="preserve">1 Sistema </t>
  </si>
  <si>
    <t>Proyecto</t>
  </si>
  <si>
    <t>1.2.2 Automatizar el Sistema de Correspondencias Digital</t>
  </si>
  <si>
    <t xml:space="preserve"> Sistema de Correspondencias Digital automatizado en año n </t>
  </si>
  <si>
    <t>1 Módulo de Correspondencias Digital</t>
  </si>
  <si>
    <t>1.2.3 Adquirir   Sistema de Planificación de Recursos Empresariales (ERP)</t>
  </si>
  <si>
    <t>Sistema de planificación de Recursos Empresariales adquirido en año n</t>
  </si>
  <si>
    <t>1 sistema</t>
  </si>
  <si>
    <t>1.2.4 Implementar un Sistema de Monitoreo del Trabajo Infantil</t>
  </si>
  <si>
    <t>Sistema de Monitoreo del Trabajo Infantil implementado en año n</t>
  </si>
  <si>
    <t>DTI / Proyecto</t>
  </si>
  <si>
    <t>1.2.5  Desarrollar un Sistema de Gestión para Higiene y Seguridad</t>
  </si>
  <si>
    <t>Sistema de Higiene y Seguridad desarrollado en año n</t>
  </si>
  <si>
    <t>DHS/DTI</t>
  </si>
  <si>
    <t>1.3  Infraestructura tecnógica con mantenimineto adecuado</t>
  </si>
  <si>
    <t>Infraestructura tecnológica mejorada en año n</t>
  </si>
  <si>
    <t>1 Infraestructura tecnológica mejorada</t>
  </si>
  <si>
    <t>1.3.1 Contratar la Consultoría en seguridad de tecnología</t>
  </si>
  <si>
    <t>No. de Consultoría en Seguridad de Tecnología contratada en año n</t>
  </si>
  <si>
    <t xml:space="preserve">1 Consultoría </t>
  </si>
  <si>
    <t xml:space="preserve">1.3.2  Aplicar políticas y normas en el ámbito de seguridad de la información. </t>
  </si>
  <si>
    <t>No. de Políticas de Seguridad, aplicadas en año n</t>
  </si>
  <si>
    <t xml:space="preserve"> 1 Política de Seguridad aplicada</t>
  </si>
  <si>
    <t xml:space="preserve">DTI </t>
  </si>
  <si>
    <t>1.3.3 Implementar el Servicios de Centro de Datos en la Nube</t>
  </si>
  <si>
    <t xml:space="preserve">Servicio del centro de Datos en las Nube funcionando en año n </t>
  </si>
  <si>
    <t>2 Contratación de servicio</t>
  </si>
  <si>
    <t>1.4  DTI dotada del personal contratados</t>
  </si>
  <si>
    <t>No. de personas contratadas en año n</t>
  </si>
  <si>
    <t>7 Técnicos contratados</t>
  </si>
  <si>
    <t>1.4.1 Solicitar la Contratación de Personal</t>
  </si>
  <si>
    <t>No. Personal contratado en año n</t>
  </si>
  <si>
    <r>
      <t xml:space="preserve"> </t>
    </r>
    <r>
      <rPr>
        <b/>
        <sz val="11"/>
        <color theme="1"/>
        <rFont val="Century Gothic"/>
        <family val="2"/>
      </rPr>
      <t>7 Técnicos contratados:</t>
    </r>
    <r>
      <rPr>
        <sz val="11"/>
        <color theme="1"/>
        <rFont val="Century Gothic"/>
        <family val="2"/>
      </rPr>
      <t xml:space="preserve">
 ( 1 Desarrollador Senior, 1 Analista de Sistemas, 2 Soporte Tecnicos,1 Administrador de Proyectos, 1 Soporte funcional, 1 Analista de Datos</t>
    </r>
  </si>
  <si>
    <t>D.R. H.  Y DTI</t>
  </si>
  <si>
    <t>1.5  DTI con personal capacitados</t>
  </si>
  <si>
    <t>No. de personas capacitados en año n</t>
  </si>
  <si>
    <t>1.5.1 Capacitar al personal en materias técnicas relacionadas con funciones que realizan.</t>
  </si>
  <si>
    <r>
      <rPr>
        <b/>
        <sz val="11"/>
        <color theme="1"/>
        <rFont val="Century Gothic"/>
        <family val="2"/>
      </rPr>
      <t xml:space="preserve">13 Personas capacitadas :  </t>
    </r>
    <r>
      <rPr>
        <sz val="11"/>
        <color theme="1"/>
        <rFont val="Century Gothic"/>
        <family val="2"/>
      </rPr>
      <t xml:space="preserve">                           (2 Cursos CCNA y CCNA Security,3 Cursos Avanzado Windows Server 2019 y PowerShell, 5 Cursos de Reparacion de Impresora,3 Cursos SQL Básico y Avanzado)</t>
    </r>
  </si>
  <si>
    <t xml:space="preserve">1.6 Realizar  visitas de mantenimiento de equipos y redes de comunicaciones en la RLT y OTE. </t>
  </si>
  <si>
    <t>No. de visitas realizadas a la RLT y OTE en año n</t>
  </si>
  <si>
    <r>
      <rPr>
        <b/>
        <sz val="11"/>
        <rFont val="Century Gothic"/>
        <family val="2"/>
      </rPr>
      <t>85 visitas programadas</t>
    </r>
    <r>
      <rPr>
        <b/>
        <sz val="11"/>
        <color theme="1"/>
        <rFont val="Century Gothic"/>
        <family val="2"/>
      </rPr>
      <t xml:space="preserve"> y distribuidas de las siguientes formas: (5 días Región Este, 5 días Región Sur, 9 días Región Norte)</t>
    </r>
  </si>
  <si>
    <t xml:space="preserve">1.7 Equipamiento de la Dirección de Tecnología de la Información </t>
  </si>
  <si>
    <t>No. de herramientas adquiridas año n</t>
  </si>
  <si>
    <t>2,536  Herramientas</t>
  </si>
  <si>
    <t>1.7.1 Solicitar la adquisición de equipos, materiales y suministros</t>
  </si>
  <si>
    <t>2 Extensión electrica de 50 pies</t>
  </si>
  <si>
    <t>2 Extensión  electrica  de 100 pies</t>
  </si>
  <si>
    <t xml:space="preserve">10 Headsets </t>
  </si>
  <si>
    <t>3 Dos Pistola de Calor de 1,800 Watts                     </t>
  </si>
  <si>
    <t>2 Generador de Tono UtP</t>
  </si>
  <si>
    <t>4 ToolKit Redes UTP</t>
  </si>
  <si>
    <t xml:space="preserve">20 Disco Duro Sata 3.5 1 TB, PC </t>
  </si>
  <si>
    <t>20 Disco Duro SATA 2,5 1 TB, PC y LAPTOP</t>
  </si>
  <si>
    <t>30 Disco Duro SSD SATA, 250 GB</t>
  </si>
  <si>
    <t>20 Disco Duro SSD,  M.2 n 500 GB</t>
  </si>
  <si>
    <t xml:space="preserve">15 Adaptador HDMI a VGA </t>
  </si>
  <si>
    <t>15 Adaptador USB a BLUETOOTH</t>
  </si>
  <si>
    <t>15 Adaptador VGA a HDMI</t>
  </si>
  <si>
    <t xml:space="preserve">15 Adaptador VGA a DP </t>
  </si>
  <si>
    <t>5 ToolKit Reparacion de PC</t>
  </si>
  <si>
    <t xml:space="preserve">30 Mouse  Optico Inalambrico  </t>
  </si>
  <si>
    <t xml:space="preserve">22 Mouse PAD con apoyo para Muñeca </t>
  </si>
  <si>
    <t xml:space="preserve">4 Disco Duro Externo 2TB. </t>
  </si>
  <si>
    <t xml:space="preserve">10 Clable HDMI </t>
  </si>
  <si>
    <t>200 unidades de Mini Jack Hembra Cat. 5E,6</t>
  </si>
  <si>
    <t>10 Cajas Canaletas de 3,4 y 7 pies de largo con pegatina</t>
  </si>
  <si>
    <t>20 Patch cord de fibra óptica</t>
  </si>
  <si>
    <t>600 Unidad Registro de 2 y 1 cavidades, para Mini Jack RJ45 Cat 5E y 6</t>
  </si>
  <si>
    <t xml:space="preserve">200 unidades RJ45  </t>
  </si>
  <si>
    <t>37 Gabinetes de Red par RLT</t>
  </si>
  <si>
    <t>37 Patch panel 24 port</t>
  </si>
  <si>
    <t>37 Organizadores de cable de red</t>
  </si>
  <si>
    <t xml:space="preserve">10 Router WIFI </t>
  </si>
  <si>
    <t>20 Cinta para etiquetado del cable de redes</t>
  </si>
  <si>
    <t>10 cajas Cable UTP</t>
  </si>
  <si>
    <t>1100 unidaddes de Pascor de rj45 (1 pies 300 unidades, 3 pies 300 unidades y de 7 pies 500 unidades).</t>
  </si>
  <si>
    <t>Un Sistema para contra incendio para data center.</t>
  </si>
  <si>
    <t>Una Instalacion de pisos falso para data center.</t>
  </si>
  <si>
    <t>7 Unidades de control de acceso administrable y conreportes para departamento de infraestructura, el MDF y los IDF</t>
  </si>
  <si>
    <t>12 pedido de Materiales Gastable de Oficina</t>
  </si>
  <si>
    <t xml:space="preserve">1.7.2 Adquiri equipos </t>
  </si>
  <si>
    <t>No de equipos adquiridos en año n</t>
  </si>
  <si>
    <t>1 Una Planta silenciosa portátil de 1 a 1.3 Kilos     </t>
  </si>
  <si>
    <t xml:space="preserve">1 Aire acondicionado de precisión para data center </t>
  </si>
  <si>
    <t>1.7.3 Solicitar Adquisición Unidad  Móvil (Soporte Técnico)</t>
  </si>
  <si>
    <t>Vehículo adquirido</t>
  </si>
  <si>
    <t>1 Unidad de servicio Móvil para Soporte Técnico MT a nivel Nacional Vehículo Equipado con almacén, herramientas, internet y planta eléctrica</t>
  </si>
  <si>
    <t>1.7.4 Solicitar Remodelación de  la Dirección de Tecnología</t>
  </si>
  <si>
    <t>Dirección de Tecnología remodelada en año n</t>
  </si>
  <si>
    <t>1 Remodelación de las oficinas de la Dirección de Tecnología</t>
  </si>
  <si>
    <t>TOTAL GRAL.</t>
  </si>
  <si>
    <t>Dirección Financiera</t>
  </si>
  <si>
    <t xml:space="preserve">No 10 Propiciar la transformación digital como eje fundamental del desarrollo integral institucional </t>
  </si>
  <si>
    <t>No.11 Implementar en toda la organización un enfoque de gestión para resultados</t>
  </si>
  <si>
    <t>1.  Ingresos y gasto ejecutados coherentemente con la producción institucional y prioridades estratégicas puesta en marcha</t>
  </si>
  <si>
    <t>No. de ingresos y gastos ejecutados en año n</t>
  </si>
  <si>
    <t>108 Ingresos y gastos</t>
  </si>
  <si>
    <t>1.1 Valores o disponibilidades  de efectivos  custodiados con correcto destino del flujo financiero</t>
  </si>
  <si>
    <t xml:space="preserve"> No. de valores o disponibilidades  de efectivos  custodiados  en año n</t>
  </si>
  <si>
    <t>36 Ingresos y gastos</t>
  </si>
  <si>
    <t>Administración y Finanzas</t>
  </si>
  <si>
    <t xml:space="preserve">1.1.1 Agilizar  la recepción de valores </t>
  </si>
  <si>
    <t>No. de valores recibidos en año n</t>
  </si>
  <si>
    <t xml:space="preserve">12 Valores </t>
  </si>
  <si>
    <t xml:space="preserve">1.1.2 Realizar el desembolsos de valores </t>
  </si>
  <si>
    <t>No.  de desembolsos de valores ajustados a protocolos en año n</t>
  </si>
  <si>
    <t xml:space="preserve">12 Gastos </t>
  </si>
  <si>
    <t>1.1.3 Mantener la custodia de valores</t>
  </si>
  <si>
    <r>
      <rPr>
        <sz val="11"/>
        <rFont val="Century Gothic"/>
        <family val="2"/>
      </rPr>
      <t>No.</t>
    </r>
    <r>
      <rPr>
        <sz val="11"/>
        <color rgb="FFFF0000"/>
        <rFont val="Century Gothic"/>
        <family val="2"/>
      </rPr>
      <t xml:space="preserve"> </t>
    </r>
    <r>
      <rPr>
        <sz val="11"/>
        <color theme="1"/>
        <rFont val="Century Gothic"/>
        <family val="2"/>
      </rPr>
      <t>de  valores custodiados en año n</t>
    </r>
  </si>
  <si>
    <t xml:space="preserve">1.2 Servicios de necesidades  en la Sede Central, RLT y OTE suministrados. </t>
  </si>
  <si>
    <t>Sede Central y RLT con servicios adquiridos en año n</t>
  </si>
  <si>
    <t>48 Cuotas</t>
  </si>
  <si>
    <t>2.1 Solicitar el pago para los servicios  de contratación incluyendo alquileres de locales  de la RLT y OTE a nivel nacional.</t>
  </si>
  <si>
    <t>No. de servicios contratados en año n</t>
  </si>
  <si>
    <t>12 Cuotas</t>
  </si>
  <si>
    <t>2.2 Solicitar el pago de los servicios básicos de la Sede Central, RLT y OTE</t>
  </si>
  <si>
    <t>No. de servicios básicos pagados en año n</t>
  </si>
  <si>
    <t>2.3 Solicitar el pago de contrato de los servicios de seguros de bienes muebles e inmuebles y personas</t>
  </si>
  <si>
    <t>No. de contratos de servicios   de seguros pagados en año n</t>
  </si>
  <si>
    <t>2.4 Solicitar el pago de contrato de los servicios de seguros médicos complementario del  personal</t>
  </si>
  <si>
    <t xml:space="preserve">1.3  Materiales y medios de producción suministrados  de forma continua y oportuna </t>
  </si>
  <si>
    <t>24 Solicitudes</t>
  </si>
  <si>
    <t>1.3.1 Solicitar el pago de compras  de materiales y Suministros</t>
  </si>
  <si>
    <t>No. Pagos realizados en año n</t>
  </si>
  <si>
    <t>12 Solicitudes de pago</t>
  </si>
  <si>
    <t>1.3.2  Solicitar el pago de compras de alimentos y bebidas</t>
  </si>
  <si>
    <t>2. Ingresos y gastos ejecutados acorde a Planes Operativos</t>
  </si>
  <si>
    <t xml:space="preserve">
Valores Presupuestado en el POA ejecutado en año n</t>
  </si>
  <si>
    <t>24 Ingresos y gastos</t>
  </si>
  <si>
    <t>2.1 Gestionar recursos en DIGEPRES</t>
  </si>
  <si>
    <t>No.de visitas realizadas en año n</t>
  </si>
  <si>
    <t>12 Visitas</t>
  </si>
  <si>
    <t>2.2 Supervisar la ejecución de los Ingresos y gastos presupuestarios</t>
  </si>
  <si>
    <t>12 Ingresos y gastos</t>
  </si>
  <si>
    <t xml:space="preserve">3.  Informaciones financieras de programas y proyectos organizadas y registradas. </t>
  </si>
  <si>
    <t xml:space="preserve">No. Informaciones financieras de programas y proyectos organizadas y registradas en año n. </t>
  </si>
  <si>
    <t>38 Informaciones</t>
  </si>
  <si>
    <t>3.1 Elaborar informes financieros</t>
  </si>
  <si>
    <t>No. de informes financieros elaborados</t>
  </si>
  <si>
    <t>2. Informes financieros</t>
  </si>
  <si>
    <t>3.1.1 Registrar informaciones financieras.</t>
  </si>
  <si>
    <t>No. de informaciones financieras registradas en el SIGEF en año n</t>
  </si>
  <si>
    <t>3.1.2 Clasificar las informaciones financieras</t>
  </si>
  <si>
    <t>No. de informaciones Financieras clasificadas en el SIGET en año n</t>
  </si>
  <si>
    <t>3.1.3 Dar Seguimiento a las recomendaciones de Entes Rectores.</t>
  </si>
  <si>
    <t xml:space="preserve">No. de encuentros realizados en año n </t>
  </si>
  <si>
    <t>12  Encuentros</t>
  </si>
  <si>
    <t>Total Gastos Corrientes (Dirección de Recursos Humanos)</t>
  </si>
  <si>
    <t xml:space="preserve">Dirección administrativa, Total Gastos Corrientes </t>
  </si>
  <si>
    <t>Fondo - 100</t>
  </si>
  <si>
    <t>Fondo - 2097</t>
  </si>
  <si>
    <t>ACTIVIDAD OOO2: Gestión de Recursos Humanos, Administrativa y Financiera</t>
  </si>
  <si>
    <t>Fuente - 10</t>
  </si>
  <si>
    <t>Fuente - 20</t>
  </si>
  <si>
    <t>2.1.1.5.01 -PRESTACIONES ECONOMICAS</t>
  </si>
  <si>
    <t>2.1.1.5.02 - PAGO PORCENTAJE POR DESVINCULACION</t>
  </si>
  <si>
    <t>2.1.1.5.03 - PRESTACION LABORAL POR DESVINCULACION</t>
  </si>
  <si>
    <t>2.1.1.5.04 - PROPORCION DE VACACIONES NO DISFRUTADAS</t>
  </si>
  <si>
    <t>2.1.2.2.05 - COMPENSACION  DE SERVICIOS DE SEGURIDAD</t>
  </si>
  <si>
    <t>2.1.2.2.06 - INCENTIVO POR RENDIMIENTO INDIVIDUAL</t>
  </si>
  <si>
    <t>2.1.2.2.09 - BONO POR DECEMPEÑO A SERVIDORES DE CARRERA</t>
  </si>
  <si>
    <t>2.1.2.2.10 - COMPENSACION POR CUMPLIMIENTO DE INDICADORES DEL MAP.</t>
  </si>
  <si>
    <t>2.1.2.2.15 - COMPENSACION EXTRAORDINARIA ANUAL</t>
  </si>
  <si>
    <t>Presupuesto 2023 del Ministerio de Trabajo-     Total general Gastos Fijos y Gastos Corrientes</t>
  </si>
  <si>
    <t xml:space="preserve">Dirección Administrativa </t>
  </si>
  <si>
    <t xml:space="preserve">Objetivos Estratégicos: </t>
  </si>
  <si>
    <t xml:space="preserve">No.10:  Propiciar la transformación digital como eje fundamental del desarrollo integral institucional </t>
  </si>
  <si>
    <t>No.11: Implementar en toda la organización un enfoque de gestión para resultados</t>
  </si>
  <si>
    <t>1.  Infraestructura física del MT adecuada a nivel nacional.</t>
  </si>
  <si>
    <t>No. de RLT y sede Central con infraestructura física adeacuada</t>
  </si>
  <si>
    <t>40 RLT  y 38 OTE</t>
  </si>
  <si>
    <t>1.1 Readecuar  planta física de la sede central , RLT y OTE</t>
  </si>
  <si>
    <t>No. de RLT y OTE  remodeladas en año n</t>
  </si>
  <si>
    <t>40 RLT y 38 OTE</t>
  </si>
  <si>
    <t>1.1.1 Realizar levantamiento de infraestructura física de la Sede Central y las RLT</t>
  </si>
  <si>
    <t>No. de infraestructuras fisicas  levantadas en año n</t>
  </si>
  <si>
    <t>24 Levantamientos</t>
  </si>
  <si>
    <t>1.1.2 Reparar planta física de la Sede Central y RLT</t>
  </si>
  <si>
    <t xml:space="preserve">No.  RLT y sede central remodeladas en año n </t>
  </si>
  <si>
    <t>12 Reparaciones  RLT y la sede Central</t>
  </si>
  <si>
    <t>1.1.3  Construir escalera de emergencia de la Sede Central.</t>
  </si>
  <si>
    <t xml:space="preserve"> Escalera de emergencia construída en año n</t>
  </si>
  <si>
    <t>Una Escalera</t>
  </si>
  <si>
    <t>1.1.4  Actualizar imagen gráfica y señalización interior y exterior Sede Central y RLT</t>
  </si>
  <si>
    <t>No. Imagen gráfica cambiadas en año n</t>
  </si>
  <si>
    <t xml:space="preserve">30 Imagenes gráficas </t>
  </si>
  <si>
    <t>Edificaciones / Comunicaciones / Servicios generales</t>
  </si>
  <si>
    <t>1.2 Mobiliarios y Equipos de la sede central y RLT</t>
  </si>
  <si>
    <t>No. de equipos adquiridos en año n</t>
  </si>
  <si>
    <t>400Mobiliarios y equipos</t>
  </si>
  <si>
    <t>1.2.1 Solicitar la  Compra de mobiliarios de oficinas</t>
  </si>
  <si>
    <t>200 Molibiliarios</t>
  </si>
  <si>
    <t xml:space="preserve">1.2.1.1 Solicitar la  Compra electrodomésticos </t>
  </si>
  <si>
    <t>No. de electrodomésticos adquiridos en año n</t>
  </si>
  <si>
    <t>( 60 abanicos, 50 aires acondicionados y 3 de 5 toneladas,15 microhondas, 35  bebederos, 32 cafeteras electrónica, 20 trituradoras de papel)</t>
  </si>
  <si>
    <t>1.2.1.2 Solicitar instalación de cortinas enrollables para Sede Central, RLT y OTE</t>
  </si>
  <si>
    <t>No. de cortinas instaladas en año n</t>
  </si>
  <si>
    <t xml:space="preserve">200 cortinas </t>
  </si>
  <si>
    <t>1.2.1.3 Solicitar compra de vehículos para el MT.</t>
  </si>
  <si>
    <t>No. de vehículos móviles de emergencias adquiridos en año n</t>
  </si>
  <si>
    <t>3 Unidades móviles de emergencias</t>
  </si>
  <si>
    <t xml:space="preserve">1.2.2 Equipos informáticos </t>
  </si>
  <si>
    <t xml:space="preserve">1.2.2.1 Solicitar la compra de equipos informáticos para Sede Central y las RLT. </t>
  </si>
  <si>
    <t>No. de equipos informáticos  adquiridos  en año n</t>
  </si>
  <si>
    <t xml:space="preserve"> 40 Impresoras,  20 scarner, 2 copiadoras multifuncional a color</t>
  </si>
  <si>
    <t>Edificiaciones / Compras / Tecnologia</t>
  </si>
  <si>
    <t>1.2.2.2  Solicitar la contratación de licencias Softwares (AutoCAD y BIM)</t>
  </si>
  <si>
    <t>No. de licencias contratadas en año n.</t>
  </si>
  <si>
    <t>1,268 Licencias</t>
  </si>
  <si>
    <t>1.2.3 Nombramiento de personal técnico</t>
  </si>
  <si>
    <t>No de personas contratadas en año n</t>
  </si>
  <si>
    <t>Una personas y una empresa</t>
  </si>
  <si>
    <t>1.2.3.1 Solicitar la contratación Ingenieros y Arquitectos para supervisión de obras, coordinador técnico de servicios generales</t>
  </si>
  <si>
    <t>Una Persona</t>
  </si>
  <si>
    <t>RH</t>
  </si>
  <si>
    <t>1.2.3.2 Solicitar contratación de empresas para readecuación de oficinas (Llave en mano)</t>
  </si>
  <si>
    <t>No. de empresas contratadas en año n</t>
  </si>
  <si>
    <t>Una Empresa</t>
  </si>
  <si>
    <t>Compras y contrataciones</t>
  </si>
  <si>
    <t>2. Mobiliarios y Equipos con mantenimiento garantizado.</t>
  </si>
  <si>
    <t>No. de mobiliarios y equipos con mantenimientos en año n</t>
  </si>
  <si>
    <t>90 Mantenimientos</t>
  </si>
  <si>
    <t xml:space="preserve">2.1  Mantenimiento de bienes, muebles </t>
  </si>
  <si>
    <t>No de mantenimientos realizados en año n</t>
  </si>
  <si>
    <t xml:space="preserve">2.1.1   Realizar mantenimiento de mobiliarios y equipos  de oficinas </t>
  </si>
  <si>
    <t>No. de mantenimientos realizados en año n</t>
  </si>
  <si>
    <t>2.2 Mantenimiento de maquinarias y equipos</t>
  </si>
  <si>
    <t>No de contrtatos realizados en año n</t>
  </si>
  <si>
    <t>42 Contratos</t>
  </si>
  <si>
    <t>2.2.1 Realizar mantenimientos a  Equipos de oficinas</t>
  </si>
  <si>
    <t>No. de equipos de oficinas con mantenimiento en año n</t>
  </si>
  <si>
    <t>800 Equipos</t>
  </si>
  <si>
    <t>Edificaciones / Servicios generales</t>
  </si>
  <si>
    <t>2.2.2 Mantenimiento de vehículos de la Sede Central y las RLT.</t>
  </si>
  <si>
    <t>No. de mantenimientos de vehículos realizados en año n</t>
  </si>
  <si>
    <t>512 Mantenimientos</t>
  </si>
  <si>
    <t>2.2.3 Mantenimiento de Sistema  de aires acondicionados  de la Sede Central y RLTs.</t>
  </si>
  <si>
    <t>No. de mantenimientos de Sistemas de aires acondicionados realizados en año n</t>
  </si>
  <si>
    <t>120 Mantenimientos</t>
  </si>
  <si>
    <t>2.2.4 Solicitar el contrato de mantenimiento de ascensores</t>
  </si>
  <si>
    <t>No. de mantemientos contratados en año n</t>
  </si>
  <si>
    <t>12 Mantenimientos</t>
  </si>
  <si>
    <t>2.2.5 Solicitar contrato de mantenimiento de las plantas eléctricas</t>
  </si>
  <si>
    <t>Solitar la compra de materiales, herramientas, suministros, entre otros</t>
  </si>
  <si>
    <t>No de materiales comprados en año n</t>
  </si>
  <si>
    <t>2.2.6 Solicitar la compra de materiales para reparación escalera de hierro y rejas perimetral</t>
  </si>
  <si>
    <t>No. de materiales comprados en año n</t>
  </si>
  <si>
    <t xml:space="preserve">Material ferretero  para escalera </t>
  </si>
  <si>
    <t>2.2.7 Solicitar la compra de pinturas para el mantenimiento en área interna de la Sede Central, RLT y OTE.</t>
  </si>
  <si>
    <t>Empresas contratada en año n</t>
  </si>
  <si>
    <t>2.3 Contratar los servicios para Sede Central,  RLT y OTE.</t>
  </si>
  <si>
    <t>96 Contratos</t>
  </si>
  <si>
    <t xml:space="preserve">2.3.1  Contratar los servicios de alquiler de edificios y locales </t>
  </si>
  <si>
    <t>No. de contratos de servicios de alquiler de edificios y locales en año n</t>
  </si>
  <si>
    <t>36 Contratos</t>
  </si>
  <si>
    <t>2.3.2 Contratar los servicios de seguros de bienes muebles e inmuebles y de personas</t>
  </si>
  <si>
    <t>No. de contratos de servicios de seguros bienes muebles e inmuebles en año n</t>
  </si>
  <si>
    <t>2.3.3 Contratar los servicios de seguro médico complementario del personal</t>
  </si>
  <si>
    <t>Contrato de seguro médico firmado  en año n</t>
  </si>
  <si>
    <t>2.3.4 Contratar los servicios de fumigación</t>
  </si>
  <si>
    <t>Contrato de servicios de fulmigación firmado en año n</t>
  </si>
  <si>
    <t xml:space="preserve"> 12 Fumigaciones</t>
  </si>
  <si>
    <t>2.3.5 Contratar  los servicios  de renta básica de comunicación de Sede Central, RLT y OTE</t>
  </si>
  <si>
    <t>Contratos de servicio aprobado en año n</t>
  </si>
  <si>
    <t>Un Contrato</t>
  </si>
  <si>
    <t>2.3.6.Contratar servicios de Internet y Televisión de la Sede Central, RLT y OTE.</t>
  </si>
  <si>
    <t>Contrato de servicios de Internet y Televisión aprobado en año n</t>
  </si>
  <si>
    <t>Un contrato</t>
  </si>
  <si>
    <t>2.3.7 Contratar  los servicios de energia eléctrica de la Sede Central, RLT y OTE.</t>
  </si>
  <si>
    <t>Contrato de Servicios de energia eléctrica aprobado en año n</t>
  </si>
  <si>
    <t xml:space="preserve">2.3.8 Contratar  los servicios de Agua  de la Sede Central, RLT y OTE. </t>
  </si>
  <si>
    <t>Contrato de Servicios de agua aprobados en año n</t>
  </si>
  <si>
    <t xml:space="preserve">2.3.9  Contratar  los servicios de recolección de los residuos sólidos  de la Sede Central, RLT y OTE. </t>
  </si>
  <si>
    <t>Contratro de Servicios de recolección de residuos sólidos  aprobado en año n</t>
  </si>
  <si>
    <t>2.3.10 Contratar el pago de  servicios  de alquileres de Edificios y Locales</t>
  </si>
  <si>
    <t>Contrato servicios de alquileres de edificios y locales aprobado en año n</t>
  </si>
  <si>
    <t>10 Locales</t>
  </si>
  <si>
    <t>2.3.12 Contratar de los servicios de fumigación</t>
  </si>
  <si>
    <t>No. de servicios de fumigación contratado en año n</t>
  </si>
  <si>
    <t xml:space="preserve">12 fumigaciones </t>
  </si>
  <si>
    <t>2.3.13 Solicitar compra de materiales de Limpieza</t>
  </si>
  <si>
    <t>No. de materiales de limpieza adquiridos en año n</t>
  </si>
  <si>
    <t>4 Solicitudes</t>
  </si>
  <si>
    <t>2.3.14 Solicitar  compra de  materiales de oficina</t>
  </si>
  <si>
    <t xml:space="preserve">No. de materiales de oficina n adquiridos en año n </t>
  </si>
  <si>
    <t>Administración y Finanzas y Dpto. De Compras y Suministros</t>
  </si>
  <si>
    <t>3. Infraestructura física de Almacen readecuada</t>
  </si>
  <si>
    <t>Infraestructura fisica readecuada en año n</t>
  </si>
  <si>
    <t>3.1 Solicitar la compra de un  sofware para la interconección administrativo con finanzas, compras, contabilidad, activos fijos, tecnologia, entre otros</t>
  </si>
  <si>
    <t>Un sofware adquirido en año n</t>
  </si>
  <si>
    <t>3.2 Solicitar montura de  puertas salida de emergencia para Almacén</t>
  </si>
  <si>
    <t>No. de puertas enrrollables montadas en Almacen y Correspondencia, en año n</t>
  </si>
  <si>
    <t>2 Puertas</t>
  </si>
  <si>
    <t>3.3 Solicitar la compra scaners  para registro de mercancias</t>
  </si>
  <si>
    <t>No, de  escaners instalados en Almacen en año n</t>
  </si>
  <si>
    <t>Un escarner</t>
  </si>
  <si>
    <t xml:space="preserve">3.4 Solicitar la compra de una impresora de etiquetas para scaners </t>
  </si>
  <si>
    <t>No. Una Impresora funcionando en Almacen, en año n</t>
  </si>
  <si>
    <t>Una empresora</t>
  </si>
  <si>
    <t>3.5 Solitar la compra cajas organizadoras de almacen</t>
  </si>
  <si>
    <t>No. de cajas compradas en año n</t>
  </si>
  <si>
    <t xml:space="preserve">20 Cajas </t>
  </si>
  <si>
    <t xml:space="preserve">3.6 Capacitar el personal   para el Portal Transaccional </t>
  </si>
  <si>
    <t xml:space="preserve">10 Personas </t>
  </si>
  <si>
    <t xml:space="preserve">3.7 Contratar servicio de una  empresa de para el mantenimiento de ventiladores y extractores para climatización </t>
  </si>
  <si>
    <t>Empresas contratadas en año n</t>
  </si>
  <si>
    <t>Una empresa contratada</t>
  </si>
  <si>
    <t>3.8 Solicitar cambio del laminado y rotulación de los cristales sede central</t>
  </si>
  <si>
    <t>No. de Empapelado de la sede Central con cambio realizado en año n</t>
  </si>
  <si>
    <t>320 empapelados</t>
  </si>
  <si>
    <t>3.9 Contratar los servicios para la  reparación del piso de madera, salón de reunión despacho</t>
  </si>
  <si>
    <t xml:space="preserve">Compañía de serviccios contratadas en año n </t>
  </si>
  <si>
    <t xml:space="preserve"> Un compañía </t>
  </si>
  <si>
    <t>3.10 Solicitar  la reparación de los baños (5 pisos)</t>
  </si>
  <si>
    <t>No. de baños reparados en año n</t>
  </si>
  <si>
    <t>12 Baños</t>
  </si>
  <si>
    <t>3.11 Solicitar la compra materiales para el mantenimiento de plomeria en la sede Central y RLT.</t>
  </si>
  <si>
    <t>No.de materiales comprados en año n.</t>
  </si>
  <si>
    <t xml:space="preserve">12 Reparaciones </t>
  </si>
  <si>
    <t>3.12 Solicitar la compra materiales de Sheetrock</t>
  </si>
  <si>
    <t>No. de materiales comprados en año n.</t>
  </si>
  <si>
    <t>2 Materiales sheetrock</t>
  </si>
  <si>
    <t xml:space="preserve">3.13 Solicitar la compra materiales impermeabilizantes </t>
  </si>
  <si>
    <t>No. de  materiales de impermeabilizantes, comprados en año n.</t>
  </si>
  <si>
    <t xml:space="preserve">2 materiales </t>
  </si>
  <si>
    <t>3.14 Solicitar la compra herramientas para jardinería</t>
  </si>
  <si>
    <t>No. de herramientas para jardineria comprados en año n.</t>
  </si>
  <si>
    <t>50 Herramientas</t>
  </si>
  <si>
    <t>3.16 Solicitar la compra equipos de proteccion para el personal de mantenimiento</t>
  </si>
  <si>
    <t>No. de equipos de protección para el personal, comprado en año n</t>
  </si>
  <si>
    <t>1 Equipo</t>
  </si>
  <si>
    <t>3.17 Solicitar la compra aspiradora multiuso</t>
  </si>
  <si>
    <t>No. de aspiradoras comprada en año n</t>
  </si>
  <si>
    <t>2 Aspiradoras</t>
  </si>
  <si>
    <t>3.18 Solicitarr la compra e instalación de ventanas del Edificio MT</t>
  </si>
  <si>
    <t>No. de ventanas instaladas en año n</t>
  </si>
  <si>
    <t>150 ventanas</t>
  </si>
  <si>
    <t>Total gasto corrientes Dirección Administrativa y Finanaicera  con sus areas de dependencia</t>
  </si>
  <si>
    <t>Dirección de Recursos Humanos</t>
  </si>
  <si>
    <t>Área Estratégica: Capacidades Institucionales</t>
  </si>
  <si>
    <t xml:space="preserve">No. 10 Propiciar la transformación digital como eje fundamental del desarrollo integral institucional </t>
  </si>
  <si>
    <t>No. 11 Implementar en toda la organización un enfoque de gestión para resultados</t>
  </si>
  <si>
    <t>1.  Gestión Estratégica de los RRHH implementada</t>
  </si>
  <si>
    <t>No. de servidores con capacidades técnicas</t>
  </si>
  <si>
    <t xml:space="preserve">1,200 Servidores </t>
  </si>
  <si>
    <t xml:space="preserve">1.1 Gestionar la adquisición de servicio electrónico de asistencia (Relojes Biométricos) para las RLT  y/o  OTE  </t>
  </si>
  <si>
    <t>No. de relojes biométricos adquiridos en año n</t>
  </si>
  <si>
    <t xml:space="preserve">60 Relojes biométricos </t>
  </si>
  <si>
    <t>Registro Control y Nomina, Dirección Técnología de la Información</t>
  </si>
  <si>
    <t>1.2. Gestionar  escaner para área de recepción y archivo.</t>
  </si>
  <si>
    <t>No. de escaner adquiridos en año n</t>
  </si>
  <si>
    <t xml:space="preserve">2 Escaner </t>
  </si>
  <si>
    <t>Registro Control y Nomina</t>
  </si>
  <si>
    <t xml:space="preserve">1.3. Adquirir  Sistema informático para la gestión de los Recursos Humanos. </t>
  </si>
  <si>
    <t xml:space="preserve">Sistema informático de gestión adquirido en año n </t>
  </si>
  <si>
    <t>1Sistema</t>
  </si>
  <si>
    <t>1.4.  Generar  certificaciones a Empleados y Ex Empleados.</t>
  </si>
  <si>
    <t>No.  de certificaciones generados en año n</t>
  </si>
  <si>
    <t xml:space="preserve">900 Certificaciones </t>
  </si>
  <si>
    <t>1.5. Generar Reportes de Asistencia, Absentismos, Vacaciones, Licencias, Permisos por áreas a fin de remitir a los Supervisores</t>
  </si>
  <si>
    <t>No. de reportes de asistencias generados en año n</t>
  </si>
  <si>
    <t>420 Reportes</t>
  </si>
  <si>
    <t xml:space="preserve">1.6. Actualizar los expedientes físicos en los archivos de servidores.  </t>
  </si>
  <si>
    <t>No. de expedientes actualizados en año n</t>
  </si>
  <si>
    <t>1,200 Expedientes</t>
  </si>
  <si>
    <t xml:space="preserve">1.8 Aplicar de Pruebas Técnicas, conforme Manual de Cargo aprobado. </t>
  </si>
  <si>
    <t>No. de Pruebas técnicas apliacadas en año n</t>
  </si>
  <si>
    <t xml:space="preserve">20 Pruebas </t>
  </si>
  <si>
    <t xml:space="preserve">Depto. De Reclutamiento y Selección </t>
  </si>
  <si>
    <t>1.9. Gestionar Software o Pago de membresia para aplicación de pruebas psicométricas sistematizadas.</t>
  </si>
  <si>
    <t>Software gestionado en año n</t>
  </si>
  <si>
    <t>1 Software</t>
  </si>
  <si>
    <t>1.10. Realizar concursos públicos para los cargos de carrera.</t>
  </si>
  <si>
    <t>No. de  concursos realizados en el año</t>
  </si>
  <si>
    <t xml:space="preserve">2 Concursos </t>
  </si>
  <si>
    <t xml:space="preserve">1.11. Gestionar uniformes para el personal </t>
  </si>
  <si>
    <t xml:space="preserve">No. de uniformes adquiridos en año n </t>
  </si>
  <si>
    <t>200 Uniformes</t>
  </si>
  <si>
    <t>Depto. de Servicio Al Personal/ lo esta realizando actualmente Reclutamiento y Selección, donde quedara?</t>
  </si>
  <si>
    <t>1.2. Modelo de gestión por competencias implementado.</t>
  </si>
  <si>
    <t xml:space="preserve">No. de evaluaciones de desempeño realizadas  en año n </t>
  </si>
  <si>
    <t>45 comptencias</t>
  </si>
  <si>
    <t xml:space="preserve">1.2.1. Elaborar Diccionario de competencias. </t>
  </si>
  <si>
    <t xml:space="preserve">Diccionario de competencias elaborado en año n </t>
  </si>
  <si>
    <t>1 Diccionario</t>
  </si>
  <si>
    <t xml:space="preserve">1.2.3. Socializar el  diccionario de competencias y comportamientos MT. </t>
  </si>
  <si>
    <t xml:space="preserve">Diccionario de competencias socializado en año n </t>
  </si>
  <si>
    <t>1  Diccionario</t>
  </si>
  <si>
    <t>1.2.4. Implementar  Diccionario de competencias y comportamientos del MT.</t>
  </si>
  <si>
    <t xml:space="preserve">Diccionario de competencias implementado en año n </t>
  </si>
  <si>
    <t xml:space="preserve">Departamento de Organización  y Compensación del Trabajo </t>
  </si>
  <si>
    <t>1.2.5. Identificar competencias Conductuales  por grupos ocupacionales , (I, II, III, IV y V).</t>
  </si>
  <si>
    <t>45 Competencias conductuales</t>
  </si>
  <si>
    <t>1. 3. Estructura Orgánica Implementada</t>
  </si>
  <si>
    <t>No. de servidores incluido en la nómina en año n</t>
  </si>
  <si>
    <t>1.3.1. Solicitar asesoria del MAP para  diseño y actualización de cargos.</t>
  </si>
  <si>
    <t>No. de Asesorías solicitadas en  año n</t>
  </si>
  <si>
    <t xml:space="preserve">3 Asesorias </t>
  </si>
  <si>
    <t xml:space="preserve">1.3.2.  Realizar Levantamientos de nuevos cargos   según estructura orgánica aprobada. </t>
  </si>
  <si>
    <t xml:space="preserve">No. de cargos identificados  en año n </t>
  </si>
  <si>
    <t xml:space="preserve">34  nuevos cargos </t>
  </si>
  <si>
    <t>1.3.3.Adecuar el manual de cargos institucional al manual de cargos general clasificado del poder ejecutivo.</t>
  </si>
  <si>
    <t>Manual de cargo institucional adecuado en año n</t>
  </si>
  <si>
    <t xml:space="preserve">179 Cargos </t>
  </si>
  <si>
    <t xml:space="preserve">1.3.4 Solicitar aprobación de los nuevos cargos de la estructura orgánica. </t>
  </si>
  <si>
    <t>No. de cargos aprobados por el MAP en año n</t>
  </si>
  <si>
    <t xml:space="preserve">200 cargos </t>
  </si>
  <si>
    <t>1.3.5. Implementar en SASP la nueva estructura organizacional.</t>
  </si>
  <si>
    <t>Estructura Organizacional implementada en año n</t>
  </si>
  <si>
    <t>1 Estructura organizacional</t>
  </si>
  <si>
    <t>Dpto de Registro, Control y Nómina</t>
  </si>
  <si>
    <t>1.3.6.  Solicitar parametrización  de  Estructura Programática de Nóminas de servidores incluidos.</t>
  </si>
  <si>
    <t xml:space="preserve">No. de servidores incluidos en nóminas en año n </t>
  </si>
  <si>
    <t>1.4. Programa  de incentivos institucionales ejecutados</t>
  </si>
  <si>
    <t xml:space="preserve">Programa implementado en año n </t>
  </si>
  <si>
    <t xml:space="preserve">1 Programa </t>
  </si>
  <si>
    <t>1.4.1.Actualizar  el programa de compensación y beneficios .</t>
  </si>
  <si>
    <t>Programa de compensación actualizado en año n</t>
  </si>
  <si>
    <t xml:space="preserve">Departamento de Organización del trabajo   y Compensación del Trabajo </t>
  </si>
  <si>
    <t>1.4.2 Actualizar politicas de compensación y beneficios</t>
  </si>
  <si>
    <t>No. de politicas actualizadas en año n</t>
  </si>
  <si>
    <t xml:space="preserve">5 Politicas </t>
  </si>
  <si>
    <t xml:space="preserve">1.4.3. Levantamientos y benchmarking compensación y beneficios. </t>
  </si>
  <si>
    <t>No. de Levantamientos realizados en año n</t>
  </si>
  <si>
    <t>Un levantamiento</t>
  </si>
  <si>
    <t>1.4.4. Implementar   Programa de compensación y beneficios .</t>
  </si>
  <si>
    <t>Programa de compensación y beneficios implementado en año n</t>
  </si>
  <si>
    <t xml:space="preserve">Departamento de Organización del trabajo  y Compensación </t>
  </si>
  <si>
    <t xml:space="preserve">1.4.5  Revisar escala salarial </t>
  </si>
  <si>
    <t xml:space="preserve">Escala salarial revisada en  año n  </t>
  </si>
  <si>
    <t>1  Escala salarial revisada</t>
  </si>
  <si>
    <t xml:space="preserve">Departamento de Organizacióndel Trabajo   y Compensación </t>
  </si>
  <si>
    <t>1.4.5.1.  Levantamiento  y análisis de   los puestos de trabajo en el mercado laboral del sector público.</t>
  </si>
  <si>
    <t>No. de Puestos de trabajo realizados  año n</t>
  </si>
  <si>
    <t>180 Puestos</t>
  </si>
  <si>
    <t>Departamento de Organización del trabajo  y Compensación</t>
  </si>
  <si>
    <t xml:space="preserve">1.4.5.2. Presentar Informe de análisis de  escala salarial  </t>
  </si>
  <si>
    <t xml:space="preserve">No. de Informes elaborados  en  año n  </t>
  </si>
  <si>
    <t xml:space="preserve">1 Informe </t>
  </si>
  <si>
    <t>1.4.6. Solicitar pago incentivos por rendimiento individual a servidores .</t>
  </si>
  <si>
    <t xml:space="preserve">No. de servidores beneficiados en año n </t>
  </si>
  <si>
    <t xml:space="preserve">800 Servidores </t>
  </si>
  <si>
    <t xml:space="preserve">Dirección de Recursos Humanos </t>
  </si>
  <si>
    <t>1.4.7. Solicitar pago Bono por desempeño a servidores de C/A.</t>
  </si>
  <si>
    <t xml:space="preserve">No. de servidores beneficiados año n </t>
  </si>
  <si>
    <t xml:space="preserve">473 Servidores </t>
  </si>
  <si>
    <t xml:space="preserve">Departamento de Relaciones Laborales y Sociales </t>
  </si>
  <si>
    <t>1.4.8. Solicitar  incentivo colectivo por cumplimiento de indicadores .</t>
  </si>
  <si>
    <t>No. de servidores beneficiados  en año n</t>
  </si>
  <si>
    <t>1.4.9. Gestionar contratación  consultoría   para levantamiento cultura organizacional  del MT</t>
  </si>
  <si>
    <t>Contratos de consutoría firmados en año n</t>
  </si>
  <si>
    <t>Un Consultoría</t>
  </si>
  <si>
    <t xml:space="preserve">Departamento de Organización  y Compensación del Trabajo  </t>
  </si>
  <si>
    <t>1.5. Aplicación del Reglamento 523-09 de Relaciones Laborales.</t>
  </si>
  <si>
    <t>1.5.1 Coordinar talleres con el área de capacitación sobre el Régimen Ético y Disciplinario del Reg. 523-09 de Relaciones Laborales.</t>
  </si>
  <si>
    <t>No. de talleres realizados en  año n</t>
  </si>
  <si>
    <t xml:space="preserve"> 4 Talleres </t>
  </si>
  <si>
    <t xml:space="preserve">1.5.2 Dar respuesta MAP a las solicitudes de opinión en relación a la aplicación del Reglamento 523-09 de Relaciones Laborales. </t>
  </si>
  <si>
    <t>No. de respuestas emitidas en  año n</t>
  </si>
  <si>
    <t xml:space="preserve">2 Respuestas </t>
  </si>
  <si>
    <t>Departamento de Relaciones Laborales y Sociales</t>
  </si>
  <si>
    <t>1.5.3. Gestionar el pago del subsidio por Maternidad y Lactancia.</t>
  </si>
  <si>
    <t>No.  de pagos gestionados en año n</t>
  </si>
  <si>
    <t>6 Pagos</t>
  </si>
  <si>
    <t xml:space="preserve">1.5.4. Realizar  inclusiones del Seguro Familiar de Salud de los dependientes adicionales. </t>
  </si>
  <si>
    <t>No. de dependientes beneficiados  en año n</t>
  </si>
  <si>
    <t>120 Dependientes</t>
  </si>
  <si>
    <t xml:space="preserve">1.5.5.  Realizar  exclusiones del Seguro Familiar de Salud de los dependientes adicionales. </t>
  </si>
  <si>
    <t>No.  de exclusiones realizadas en año n</t>
  </si>
  <si>
    <t>36 Exclusiones</t>
  </si>
  <si>
    <t>1.5.6. Gestionar el Seguro Médico Básico de los servidores.</t>
  </si>
  <si>
    <t>No. de carnet de seguros médico gestionado en el año n</t>
  </si>
  <si>
    <t>150 Carnet</t>
  </si>
  <si>
    <t>1.5.7. Solicitud  pago de prestaciones laborales a los servidores desvinculados.</t>
  </si>
  <si>
    <t>No.  de servidores con prestaciones gestionadas en año n</t>
  </si>
  <si>
    <t xml:space="preserve">150 Trámites </t>
  </si>
  <si>
    <t>1.5.8  Gestionar acuerdo interinstitucional con la Dirección General de Jubilaciones y Pensiones.</t>
  </si>
  <si>
    <t>Acuerdo gestionado en el año n</t>
  </si>
  <si>
    <t>1 Acuerdo</t>
  </si>
  <si>
    <t>1.5.9  Gestionar acuerdo interinstitucional con las AFP y el Ministerio de Trabajo para el manejo de las informaciones de las Pensiones por Discapacidad.</t>
  </si>
  <si>
    <t xml:space="preserve"> Acuerdo gestionado en  año n</t>
  </si>
  <si>
    <t>1  Acuerdo</t>
  </si>
  <si>
    <t>Departamento de Relaciones Laborales y Sociales y la Dirección Jurídica</t>
  </si>
  <si>
    <t>1.6. Encuesta de Clima Organizacional Implementada.</t>
  </si>
  <si>
    <t>No de encuestas realizadas en año n</t>
  </si>
  <si>
    <t xml:space="preserve">1 Encuesta </t>
  </si>
  <si>
    <t xml:space="preserve">1.6.1. Realizar Encuesta de Clima Organizacional </t>
  </si>
  <si>
    <t>Encuesta de Clima  realizada en año n</t>
  </si>
  <si>
    <t xml:space="preserve">1.6.2. Coordinar con el MAP la aplicación de la encuesta de clima </t>
  </si>
  <si>
    <t xml:space="preserve"> Encuesta de Clima aplicada en  año n</t>
  </si>
  <si>
    <t xml:space="preserve">1  Encuesta </t>
  </si>
  <si>
    <t>1.6.3. Socializar resultado de encuesta de clima  con todas las áreas.</t>
  </si>
  <si>
    <t>Encuesta de Clima socializada en  año n</t>
  </si>
  <si>
    <t>1 Socialización</t>
  </si>
  <si>
    <t>1.6.4. Elaborar del Plan mejora de clima laboral.</t>
  </si>
  <si>
    <t>Plan de Mejora elaborado en año n</t>
  </si>
  <si>
    <t xml:space="preserve">1 Plan de Mejora  </t>
  </si>
  <si>
    <t>1.6.5. Implementar Plan de Mejora de clima laboral</t>
  </si>
  <si>
    <t>Plan de mejora implementado en año n</t>
  </si>
  <si>
    <t xml:space="preserve">1 Plan de Mejora </t>
  </si>
  <si>
    <t>1.7 Plan de Comunicación Interna implementado</t>
  </si>
  <si>
    <t>Plan de comunicación implementado en año n</t>
  </si>
  <si>
    <t xml:space="preserve">1 Plan </t>
  </si>
  <si>
    <t xml:space="preserve">1.7.1. Elaborar Plan de Comunicación Interna </t>
  </si>
  <si>
    <t>Plan elaborado en año n</t>
  </si>
  <si>
    <t>1 Plan elaborado</t>
  </si>
  <si>
    <t>RR.HH, Comunicaciones y Dirección de Planificación</t>
  </si>
  <si>
    <t>1.7.2.  Socializar Plan de Comunicación Interna con las distintas áreas de la DRRHH.</t>
  </si>
  <si>
    <t>Plan socialización en año n</t>
  </si>
  <si>
    <t>1Plan socializado</t>
  </si>
  <si>
    <t xml:space="preserve">1.7.3 Implementar Plan de Comunicación Interna </t>
  </si>
  <si>
    <t>1Plan implementado</t>
  </si>
  <si>
    <t>1.8. Programa de bienestar laboral  fortalecido.</t>
  </si>
  <si>
    <t>No. de actividades de bienestal social realizadas en año n</t>
  </si>
  <si>
    <t xml:space="preserve">4 Actividades </t>
  </si>
  <si>
    <r>
      <rPr>
        <sz val="11"/>
        <rFont val="Century Gothic"/>
        <family val="2"/>
      </rPr>
      <t xml:space="preserve">1.8.1. Realizar acto de conmemoración del día de las madres </t>
    </r>
    <r>
      <rPr>
        <sz val="11"/>
        <color rgb="FFFF0000"/>
        <rFont val="Century Gothic"/>
        <family val="2"/>
      </rPr>
      <t xml:space="preserve"> </t>
    </r>
  </si>
  <si>
    <t xml:space="preserve">No. de colaboradoras que participan en la actividad en año n  </t>
  </si>
  <si>
    <t>200 colaboradoras</t>
  </si>
  <si>
    <t>Division de Bienestar Laboral</t>
  </si>
  <si>
    <r>
      <rPr>
        <sz val="11"/>
        <rFont val="Century Gothic"/>
        <family val="2"/>
      </rPr>
      <t>1.8.2. Realizar acto de conmemoración del día de los  padres.</t>
    </r>
    <r>
      <rPr>
        <sz val="11"/>
        <color rgb="FFFF0000"/>
        <rFont val="Century Gothic"/>
        <family val="2"/>
      </rPr>
      <t xml:space="preserve"> </t>
    </r>
  </si>
  <si>
    <t>No. de colaboradores que participan en la actividad en año n</t>
  </si>
  <si>
    <t xml:space="preserve">100 colaboradores </t>
  </si>
  <si>
    <r>
      <rPr>
        <sz val="11"/>
        <rFont val="Century Gothic"/>
        <family val="2"/>
      </rPr>
      <t xml:space="preserve">1.8.3. Realizar acto de conmemoración del dias de las secretarias. </t>
    </r>
    <r>
      <rPr>
        <sz val="11"/>
        <color rgb="FFFF0000"/>
        <rFont val="Century Gothic"/>
        <family val="2"/>
      </rPr>
      <t xml:space="preserve"> </t>
    </r>
  </si>
  <si>
    <t xml:space="preserve">No. de secretarias que participan en la actividad en año n </t>
  </si>
  <si>
    <t>70 Secretarias</t>
  </si>
  <si>
    <t>1.8.4. Realizar actividades de Integración Laboral con todo el personal de la Sede Central y Representaciones Locales.</t>
  </si>
  <si>
    <t xml:space="preserve">No. de colaboradores que participan en actividades de integración en año n </t>
  </si>
  <si>
    <t>2,650 Colaboradores</t>
  </si>
  <si>
    <t>1.8.5. Convivencia Educativa para hijos de servidores</t>
  </si>
  <si>
    <t xml:space="preserve">No. de hijos que participan en actividades de integración en año n </t>
  </si>
  <si>
    <t>150 hijos</t>
  </si>
  <si>
    <t>1.8.5.Gestionar el acto de reconocimiento a los servidores destacados</t>
  </si>
  <si>
    <t>No. de colaboradores reconocidos en año n</t>
  </si>
  <si>
    <t xml:space="preserve">100 Colaboradores </t>
  </si>
  <si>
    <t>1.8.5.1 Gestionar acto de reconocimiento a los servidores destacados por ideas innovadoras</t>
  </si>
  <si>
    <t>2 Colaboradores</t>
  </si>
  <si>
    <t>1.8.5.2 Gestionar acto de reconocimiento a los servidores  destacados por antigüedad en el servicio.</t>
  </si>
  <si>
    <t>10 Colaboradores</t>
  </si>
  <si>
    <t>1.8.5.3 Gestionar  acto de reconocimiento a los servidores  destacados  por compromiso  con  la institucional.</t>
  </si>
  <si>
    <t>30 Colaboradores</t>
  </si>
  <si>
    <t>1.8.5.4 Gestionar acto de reconocimiento a los servidores  destacados por  crecimiento profesional.</t>
  </si>
  <si>
    <t>13 Colaboradores</t>
  </si>
  <si>
    <t>1.8.6 Gestionar programa deportivo y nutrición de los servidores</t>
  </si>
  <si>
    <t xml:space="preserve">Programa deportivo nutricional gestionado en año n </t>
  </si>
  <si>
    <t xml:space="preserve">1.8.7 Realizar acto de reconocimiento a pensionados y jubilados. </t>
  </si>
  <si>
    <t>No. de colaboradores  que participan en actividad de orientación  en año n</t>
  </si>
  <si>
    <t>50 una (1) actividad</t>
  </si>
  <si>
    <t>1.9   Realizar Operativos médicos en el MT</t>
  </si>
  <si>
    <t>No. de operativos ralizados en año n</t>
  </si>
  <si>
    <t>5 Operativos</t>
  </si>
  <si>
    <t>1.9.1 Coordinar jornada de prevención del Cáncer de Mama.</t>
  </si>
  <si>
    <t xml:space="preserve">Jornada realizada en año n </t>
  </si>
  <si>
    <t xml:space="preserve">120 Personas  </t>
  </si>
  <si>
    <t>1.9.2 Coordinar Operativo Oftalmológico</t>
  </si>
  <si>
    <t xml:space="preserve">Operativo médico realizado en año n </t>
  </si>
  <si>
    <t xml:space="preserve">150 Personas  </t>
  </si>
  <si>
    <t>1.9.3  Gestionar jornadas de vacunación para los servidores públicos</t>
  </si>
  <si>
    <t xml:space="preserve">No. Personas beneficiadas en  jornadas de vacunación en año n </t>
  </si>
  <si>
    <t xml:space="preserve">200 personas (4 Jornadas)  </t>
  </si>
  <si>
    <t>1.9.4 Gestionar operativo de prevención a la Hipertensión y la Diabetes .</t>
  </si>
  <si>
    <t xml:space="preserve"> No. de empleados beneficiados  en año n</t>
  </si>
  <si>
    <t xml:space="preserve">200 Personas </t>
  </si>
  <si>
    <t>1.9.5 Coordinar charlas en diferentes temas de la salud.</t>
  </si>
  <si>
    <t>No. Servidores orientados en tema de salud en año n</t>
  </si>
  <si>
    <t>160 Personas( 4 charlas)</t>
  </si>
  <si>
    <t>1.9.6 Adquirir equipos médicos.</t>
  </si>
  <si>
    <t xml:space="preserve"> 17 Equipos 
4 Efignomanómetros, 4 oximetro de pulso. 3 Glucometros con tirilla, un tanque de oxigeno pequeño, una camilla, 4 estetoscopios</t>
  </si>
  <si>
    <t xml:space="preserve">1.9.7 Elaborar  programa de Bienestar Laboral </t>
  </si>
  <si>
    <t>Programa de binestar laboral elaborado en año n</t>
  </si>
  <si>
    <t xml:space="preserve">1.9.8 Gestionar con el IDOPPRIL charlas Educativas de Prevención de Riesgos Laborales. </t>
  </si>
  <si>
    <t>No. de personas que participa en año n</t>
  </si>
  <si>
    <t>80 Personas (4 charlas )</t>
  </si>
  <si>
    <t xml:space="preserve">1.9.9 Implementar Sistema de Seguridad y Salud en el trabajo </t>
  </si>
  <si>
    <t>Sistema de seguridad y salud en el trabajo impementado</t>
  </si>
  <si>
    <t>1.9.10  Notificaciones de accidentes laborales al IDOPRIL</t>
  </si>
  <si>
    <t>No. de accidentes laborales notificados en año n</t>
  </si>
  <si>
    <t>2 Casos</t>
  </si>
  <si>
    <t>1.9.11 Gestionar pago por licencias médicas en la SISARIL</t>
  </si>
  <si>
    <t>No. De licencias gestionadas en año n</t>
  </si>
  <si>
    <t>120 licencias</t>
  </si>
  <si>
    <t>1.10 Solicitar la  actualización  del Manual de de  Politicas y Procedimientos de RRHH.</t>
  </si>
  <si>
    <t>Manual de politicas y procedimientos actualizados en año n</t>
  </si>
  <si>
    <t>1 Manual actulizado</t>
  </si>
  <si>
    <t xml:space="preserve">Direccion de Recursos Humanos </t>
  </si>
  <si>
    <t xml:space="preserve">1.11 Solicitar readecuación espacio físico de la Dirección </t>
  </si>
  <si>
    <t xml:space="preserve">Dirección de RRHH readecuada en año n </t>
  </si>
  <si>
    <t>1 Readecuación</t>
  </si>
  <si>
    <t>1.12  Solicitar mobiliarios de oficinas</t>
  </si>
  <si>
    <t>No. de mobiliarios de oficina solicitado en año n.</t>
  </si>
  <si>
    <t xml:space="preserve">                                                                                                                       27 Estaciones de trabajo . Sillones(6)  (6) archivos </t>
  </si>
  <si>
    <t xml:space="preserve">1.13 Solicitar equipos informáticos </t>
  </si>
  <si>
    <t xml:space="preserve">No. de equipos informáticos solicitados en año n. </t>
  </si>
  <si>
    <t>10 Computadoras,  5 Scanner, 6 impresoras, 3 telefonos,  3 headset</t>
  </si>
  <si>
    <t>1.14 Solicitar nombramiento  de personal de DRRHH</t>
  </si>
  <si>
    <t xml:space="preserve">No. de personas nombradas en año n. </t>
  </si>
  <si>
    <t>8 Personas</t>
  </si>
  <si>
    <t xml:space="preserve">1.15. Capacitar el Personal de la Dirección de Recursos Humanos </t>
  </si>
  <si>
    <t>No de personas capacitadas en año n</t>
  </si>
  <si>
    <t>18 Personas</t>
  </si>
  <si>
    <t>1.15.1 Capacitar  el personal en Administración estratégica de los recursos humanos  por competencias</t>
  </si>
  <si>
    <t>No. de personas capacitadas en año n.</t>
  </si>
  <si>
    <t xml:space="preserve">1.15.2 Capacitar  el personal en Curso de Desarrollo de Habilidades </t>
  </si>
  <si>
    <t>1.15.3 Capacitar  el personal en Curso de Diseño y Desarrollo de Planes de Carrera  por Competencias</t>
  </si>
  <si>
    <t xml:space="preserve">1.15.4 Capacitar  el personal en Curso de Psicometria Laboral </t>
  </si>
  <si>
    <t>1.15.5 Capacitar al personal en Curso de Assessment Center</t>
  </si>
  <si>
    <t xml:space="preserve">1.15.6 Capacitar al personal en indicadores de recursos humanos </t>
  </si>
  <si>
    <t>1.15.7 Capacitar al personal de Curso de Estrategias de Cambio y Desarrollo Organizacional</t>
  </si>
  <si>
    <t>1.15.8 Capacitar al personal en  Curso de Generación de Tabulador de Sueldos</t>
  </si>
  <si>
    <t xml:space="preserve">1.15.9 Capacitar en gestion y resolucion de conflictos </t>
  </si>
  <si>
    <t>No. De personas capacitadas en año n.</t>
  </si>
  <si>
    <t xml:space="preserve">1.15.10 Capacitar  al personal en manejo de relaciones laborales </t>
  </si>
  <si>
    <t xml:space="preserve">1.15.11 Capacitar  al personal en nómina </t>
  </si>
  <si>
    <t>6 Personas</t>
  </si>
  <si>
    <t>1.15.12  Capacitar al personal en Reclutamiento y Selección por competencia.</t>
  </si>
  <si>
    <t>No. de  personas capacitadas en año</t>
  </si>
  <si>
    <t>3  Personas</t>
  </si>
  <si>
    <t xml:space="preserve">1.15.13  Capacitar en Seguridad Social </t>
  </si>
  <si>
    <t>1.16 Evaluación de desempeño de servidores del MT</t>
  </si>
  <si>
    <t xml:space="preserve">No. De servicdores evaluados en año n </t>
  </si>
  <si>
    <t>1200 Empleados</t>
  </si>
  <si>
    <t>1.16.1. Socializar el proceso de Evaluación del Desempeño Laboral.</t>
  </si>
  <si>
    <t>No. de empleados capacitados en año n</t>
  </si>
  <si>
    <t>1,200 Empleados</t>
  </si>
  <si>
    <t xml:space="preserve">Evaluación de Desempeño y Capacitación </t>
  </si>
  <si>
    <t xml:space="preserve">1.16.2. Realizar  los acuerdos por desempeño laboral   </t>
  </si>
  <si>
    <t xml:space="preserve">No. de empleados con acuerdos desempeño realizados en año n </t>
  </si>
  <si>
    <t xml:space="preserve">1,200 Empleados </t>
  </si>
  <si>
    <t xml:space="preserve">1.16.3. Realizar  monitoreo de los acuerdos por desempeño. </t>
  </si>
  <si>
    <t>No. de informes de  monitoreo realizados en año n</t>
  </si>
  <si>
    <t xml:space="preserve">1.16.4.Realizar evaluación  del desempeño laboral </t>
  </si>
  <si>
    <t xml:space="preserve"> No. de evaluaciones del  desempeño ejecutadas en año n</t>
  </si>
  <si>
    <t>1,200 Evalauciones</t>
  </si>
  <si>
    <t xml:space="preserve">1.16.5. Informe Técnico  de Resultados de Evaluación del Desempeño para toma de decisiones </t>
  </si>
  <si>
    <t>No. de informes elaborados en año n</t>
  </si>
  <si>
    <t>6 Informes Técnicos</t>
  </si>
  <si>
    <t>1.17.Capacidades de los servidores del MT fortalecida.</t>
  </si>
  <si>
    <t>No. de servidores capacitados en año n</t>
  </si>
  <si>
    <t>750 Servidores</t>
  </si>
  <si>
    <t>1.17.1 Detección de necesidades de capacitación por competencia.</t>
  </si>
  <si>
    <t xml:space="preserve"> Informe elaborado en año n</t>
  </si>
  <si>
    <t xml:space="preserve"> 1 Informe</t>
  </si>
  <si>
    <t>1.17.2 Presentación de informe de diagnóstico de detección de necesidades.</t>
  </si>
  <si>
    <t>Informes elaborado en año n</t>
  </si>
  <si>
    <t>Evaluación de Desempeño y Capacitación y Organización del Trabajo y Compensación</t>
  </si>
  <si>
    <t xml:space="preserve">1.17.3 Elaboracion  del Plan de Capacitación por Competencia </t>
  </si>
  <si>
    <t xml:space="preserve">Plan Elaborado en año n </t>
  </si>
  <si>
    <t xml:space="preserve">1.17.4  Capacitar a los servidores del MT., del grupo   I, II, III, IV,  V  en competencias técnicas y conductuales. </t>
  </si>
  <si>
    <t>No. de servidores Capacitados en año n</t>
  </si>
  <si>
    <t xml:space="preserve"> 660  Servidores </t>
  </si>
  <si>
    <t>1.17.5  Capacitar a los servidores del MT., del grupo   V,  en competencias gerenciales.</t>
  </si>
  <si>
    <t>No. de servidores  de área de supervisión y dirección capacitados en año n</t>
  </si>
  <si>
    <t xml:space="preserve">90 Servidores </t>
  </si>
  <si>
    <t xml:space="preserve">1.17.6 Solicitar la habilitación  de un salón de capacitación con capacidad para 30 servidores </t>
  </si>
  <si>
    <t>Salón habilitado en año n</t>
  </si>
  <si>
    <t xml:space="preserve">1 Salón </t>
  </si>
  <si>
    <t>Dirección Administrativa  y Recursos  Humanos</t>
  </si>
  <si>
    <t xml:space="preserve">1.17.6.1 Solicitar  habilitación  de un laboratorio de informática  </t>
  </si>
  <si>
    <t>Laboratorio habilitado en año n</t>
  </si>
  <si>
    <t xml:space="preserve">1 Laboratorio  </t>
  </si>
  <si>
    <t>1.17.6.2 dentificar facilitadores internos   para impartir docencia en  la institución</t>
  </si>
  <si>
    <t xml:space="preserve">No. de facilitadores  identificados </t>
  </si>
  <si>
    <t xml:space="preserve">10 Facilitadores internos  </t>
  </si>
  <si>
    <t xml:space="preserve">2.1.7.7  Identificar colaboradores  de carrera de los grupos Ocupacionales III y IV, con potencial para desarrollar competencia. </t>
  </si>
  <si>
    <t>No. de colaboradores Identificados en año n</t>
  </si>
  <si>
    <t>5 Colaboradores</t>
  </si>
  <si>
    <t>1.17.9 Elaborar  un Plan de Carrera para los grupos Ocupacionales III, IV y V.</t>
  </si>
  <si>
    <t xml:space="preserve">1.18 Tramitar pasantias de estudiantes  por las áreas MT </t>
  </si>
  <si>
    <t xml:space="preserve">No. de estudiantes con pasantias realizadas </t>
  </si>
  <si>
    <t>20 Estudiantes</t>
  </si>
  <si>
    <t xml:space="preserve">Reclutamiento y selección </t>
  </si>
  <si>
    <t>No. 11- Implementar en toda la organización un enfoque de gestión para resultados</t>
  </si>
  <si>
    <t>Resultado Esperado</t>
  </si>
  <si>
    <t>R.9. Aumentada la calidad de los servicios institucionales con el uso de las TIC en el desarrollo integral institucional</t>
  </si>
  <si>
    <t>Responsables</t>
  </si>
  <si>
    <t>1. Servicios del MT divulgados ante la ciudadanía.</t>
  </si>
  <si>
    <t>12 campañas</t>
  </si>
  <si>
    <t>1.1 Realizar campañas de acuerdo a los Ejes temáticos del Ministerio de Trabajo</t>
  </si>
  <si>
    <t>No. de campañas realizadas en año n</t>
  </si>
  <si>
    <t>12 Campañas</t>
  </si>
  <si>
    <t>Comunicaciones</t>
  </si>
  <si>
    <t>1.1.1 Coordinar con la Dirección de Trabajo Infantil las campañas sobre Erradicación del Trabajo Infantil</t>
  </si>
  <si>
    <t>No.  de campañas realizadas en año n</t>
  </si>
  <si>
    <t>Una campaña</t>
  </si>
  <si>
    <t>1.1.2 Realizar campaña sobre  el proyecto RD TRABAJA.</t>
  </si>
  <si>
    <t>No. campañas realizadas en año n</t>
  </si>
  <si>
    <t>una campaña</t>
  </si>
  <si>
    <t>1.1.3 Coordinar con la Dirección de Igualdad  campaña sobre Igualdad de Oportunidades y no Discriminación</t>
  </si>
  <si>
    <t>No.de campañas realizadas en año n</t>
  </si>
  <si>
    <t xml:space="preserve">1.1.4 Coordinar con la Dirección de Higiene y Seguridad campañas sobre Higiene y Seguridad Industrial </t>
  </si>
  <si>
    <t>4  Campañas</t>
  </si>
  <si>
    <t>1.1.5 Coordinar con la Dirección de Igualdad la Campaña sobre VIH/SIDA</t>
  </si>
  <si>
    <t>Campaña realizada en año n</t>
  </si>
  <si>
    <t>1.1.6  Coordinar con la DGT  la Campaña de divulgación de la normativa laboral</t>
  </si>
  <si>
    <t>No. de campañas  realizadas en año n</t>
  </si>
  <si>
    <t>4 Campañas</t>
  </si>
  <si>
    <t>1.2  Realizar Difunción  mediática</t>
  </si>
  <si>
    <t>No de participaciones en espacios radiales y televisivos realizados en año n</t>
  </si>
  <si>
    <t>26 Participaciones</t>
  </si>
  <si>
    <t>1.2.1 Participar en espacios radiales y televisivos</t>
  </si>
  <si>
    <t xml:space="preserve">No. de espacios radiales y televisivos  reproducidos en año n </t>
  </si>
  <si>
    <t xml:space="preserve">15 Espacios </t>
  </si>
  <si>
    <t xml:space="preserve">1.2.2 Realizar anuncio radial educativo del Ministerio de Trabajo </t>
  </si>
  <si>
    <t>No. de anuncios realizados en año n</t>
  </si>
  <si>
    <t>2 Anuncios</t>
  </si>
  <si>
    <t>1.2.3 Colocar  pautas en los medios de comunicación Nacional,  spots publicitarios del MT</t>
  </si>
  <si>
    <t>No. de Spots publicitarios colocados en año n</t>
  </si>
  <si>
    <t>3 Spots</t>
  </si>
  <si>
    <t>1.2.4 Divulgar convenios ratificados</t>
  </si>
  <si>
    <t>No. de media tours  realizados en año n</t>
  </si>
  <si>
    <t>6 Convenios</t>
  </si>
  <si>
    <t>2. Imagen institucional del MT  posicionada.</t>
  </si>
  <si>
    <t>139 Publicaciones</t>
  </si>
  <si>
    <t>2.1 Fortalecer la comunicación Instistucional</t>
  </si>
  <si>
    <t>Comunicación interna fortalecida en año n</t>
  </si>
  <si>
    <t xml:space="preserve"> Comunicación interna fortalecida</t>
  </si>
  <si>
    <t>2.1.1 Elaborar boletín de comunicación interno</t>
  </si>
  <si>
    <t>No. de Boletines internos elaborados en año n</t>
  </si>
  <si>
    <t>12 Boletines</t>
  </si>
  <si>
    <t>2.1.2 Crear Mural Informativo</t>
  </si>
  <si>
    <t>No. de Murales informativo elaborados en año n</t>
  </si>
  <si>
    <t>3 Murales informativo</t>
  </si>
  <si>
    <t>2.1.3 Alimentar el  mural informativo Sede Central</t>
  </si>
  <si>
    <t>Murales informativo elaborados en año n</t>
  </si>
  <si>
    <t>2.1.4 Alimentar página Web institucional.</t>
  </si>
  <si>
    <t>No, de actualizaciones de la página web realizadas en año n</t>
  </si>
  <si>
    <t>120 Actualizaciones</t>
  </si>
  <si>
    <t>2.2 Realizar Ruedas de Prensa</t>
  </si>
  <si>
    <t>No. de ruedas de prensa realizadas en año n</t>
  </si>
  <si>
    <t>6 Ruedas de prensa</t>
  </si>
  <si>
    <t>2.3  Mobiliarios y equipos informático</t>
  </si>
  <si>
    <t>No. De equipos adquiridos en año n</t>
  </si>
  <si>
    <t>11 Equipos</t>
  </si>
  <si>
    <t>2.3.1  Solicitar equipos informáticos</t>
  </si>
  <si>
    <t>No. de Equipos informáticos adquiridos en año n</t>
  </si>
  <si>
    <t>6  Computadoras</t>
  </si>
  <si>
    <t xml:space="preserve">2.3.2  Solicitar la compra de equipos especializados de comunicación. </t>
  </si>
  <si>
    <t>5 Equipos</t>
  </si>
  <si>
    <t>2.4 Solicitar personal de comunicaciones</t>
  </si>
  <si>
    <t>No. de personal solicitados en año n</t>
  </si>
  <si>
    <t>6 personas</t>
  </si>
  <si>
    <t>Comunicaciones, RRHH</t>
  </si>
  <si>
    <t>2.5 Capacitar el personal de la Dirección de Comunicaciones</t>
  </si>
  <si>
    <t>No. de Personas capacitadas en año n</t>
  </si>
  <si>
    <t>20 personas</t>
  </si>
  <si>
    <t xml:space="preserve">2.5.1 Solicitar Capacitación del personal en ortografia </t>
  </si>
  <si>
    <t>No. de personas capacitadas  en año n</t>
  </si>
  <si>
    <t>8 personas</t>
  </si>
  <si>
    <t>2.5.2  Solicitar Capacitación del personal en redacción periodística e institucional</t>
  </si>
  <si>
    <t>10 personas</t>
  </si>
  <si>
    <t>2.5.3 Solicitar Capacitación del personal en oratoria y maestría en ceremonia</t>
  </si>
  <si>
    <r>
      <rPr>
        <sz val="11"/>
        <rFont val="Century Gothic"/>
        <family val="2"/>
      </rPr>
      <t>2.5.4 Solicitar Capacitación del  personal en Diseño Gráfico</t>
    </r>
    <r>
      <rPr>
        <sz val="11"/>
        <color rgb="FFFF0000"/>
        <rFont val="Century Gothic"/>
        <family val="2"/>
      </rPr>
      <t xml:space="preserve"> </t>
    </r>
  </si>
  <si>
    <t xml:space="preserve">2.5.5  Solicitar Capacitación del personal en Producción de audio </t>
  </si>
  <si>
    <t>5 persona</t>
  </si>
  <si>
    <t>2.5.6  Solicitar Capacitación del personal en redes sociales</t>
  </si>
  <si>
    <t>2.5.7 Solicitar Capacitación del  personal en relaciones interpersonales</t>
  </si>
  <si>
    <t>18 personas</t>
  </si>
  <si>
    <t>2.5.8  Solicitar Capacitación del  personal en de Multimedia</t>
  </si>
  <si>
    <t xml:space="preserve">2.5.9  Solicitar Capacitación del personal en InDesign </t>
  </si>
  <si>
    <t>5 personas</t>
  </si>
  <si>
    <t>2.5.10 Solicitar Capacitación del personal en Premiere y Audition</t>
  </si>
  <si>
    <t xml:space="preserve">2.5.11 Solicitar Capacitación After Effect </t>
  </si>
  <si>
    <t>2.5.12 Capacitar el personal en animación</t>
  </si>
  <si>
    <t>3. Actividades y Eventos del MT realizados de acuerdo a los estandares establecidos</t>
  </si>
  <si>
    <t>No.de actividades realizadas en año n</t>
  </si>
  <si>
    <t>11 Actividades</t>
  </si>
  <si>
    <t>3.1 Apoyar en la actividad del mes de la Patria</t>
  </si>
  <si>
    <t>No. de actividad realizadas en año n</t>
  </si>
  <si>
    <t>1 Ofrenda floral</t>
  </si>
  <si>
    <t>3.2 Apoyar  aniversario del Ministerio de Trabajo</t>
  </si>
  <si>
    <t>Aniversario del MT celebrado en año n</t>
  </si>
  <si>
    <t>3.3. Apoyar actividad del Dia Internacional de Trabajo.</t>
  </si>
  <si>
    <t>1 actividad</t>
  </si>
  <si>
    <t>3.4 Apoyar  actividad del día de las Madres</t>
  </si>
  <si>
    <t>3.5  Apoyar actividad del  día de los Padres</t>
  </si>
  <si>
    <t>3.6 Coordinar en los  festejos  navideño</t>
  </si>
  <si>
    <t>No. de festejos realizados en año n</t>
  </si>
  <si>
    <t>3  festejos y 1 celebracion Final</t>
  </si>
  <si>
    <t>Dirección Jurídica</t>
  </si>
  <si>
    <t xml:space="preserve">1.  MT con orientación jurídica interinstitucional y apego a normativa legal. </t>
  </si>
  <si>
    <t>No. de opiniones, contratos y convenios elaborados en año n</t>
  </si>
  <si>
    <t>123 Orientaciones jurídicas</t>
  </si>
  <si>
    <t>1.1 Emitir opiniones juridicas</t>
  </si>
  <si>
    <t>No. de opiniones emitidas en  año n</t>
  </si>
  <si>
    <t>30 Opiniones</t>
  </si>
  <si>
    <t>1.1.1 Opiniones jurídicas internas</t>
  </si>
  <si>
    <t>No. de opiniones jurídicas internas emitidas en  año n</t>
  </si>
  <si>
    <t>15 Opiniones</t>
  </si>
  <si>
    <t>1.1.2 Opiniones jurídicas Externas</t>
  </si>
  <si>
    <t>No. de opiniones jurídicas externas emitidas en  año n</t>
  </si>
  <si>
    <t>1.2 Asesoriamiento al Comité de compras y contrataciones.</t>
  </si>
  <si>
    <t>No. de orientaciones realizados en  año n</t>
  </si>
  <si>
    <t xml:space="preserve">25 Procesos </t>
  </si>
  <si>
    <t>1.2 .1 Elaborar actas del Comité de compras y contrataciones.</t>
  </si>
  <si>
    <t xml:space="preserve">No. de actas levantadas  en  año n </t>
  </si>
  <si>
    <t>15 Actas</t>
  </si>
  <si>
    <t>1.2 .2 Elaboración de informes de peritajes legales</t>
  </si>
  <si>
    <t>No.  de informes elaborados en año n</t>
  </si>
  <si>
    <t xml:space="preserve">10 Informe  </t>
  </si>
  <si>
    <t>1.3 Elaboración de contratos</t>
  </si>
  <si>
    <t>No. de contratos elaborados en  año n</t>
  </si>
  <si>
    <t xml:space="preserve">35 Contratos </t>
  </si>
  <si>
    <t>1.3.1 Registros de contratos de compras y contrataciones</t>
  </si>
  <si>
    <t>No. de registros de contratos de c.c. en  año n</t>
  </si>
  <si>
    <t>5 contratos de compras registrado</t>
  </si>
  <si>
    <t>1.3.2 Registro de contratos de alquiler</t>
  </si>
  <si>
    <t>No,de contratos de alquiler registrados en año n</t>
  </si>
  <si>
    <t xml:space="preserve"> 5 contratos de alquiler</t>
  </si>
  <si>
    <t>1.3.3 Elaboracion de adendas a contratos</t>
  </si>
  <si>
    <t>No.  de adendas elaboradas en  año n</t>
  </si>
  <si>
    <t xml:space="preserve">5 contratos adendado </t>
  </si>
  <si>
    <t>1.3.4 Realzar la renovacion de contratos del alquiler vigente</t>
  </si>
  <si>
    <t>No. De contratos renovado en año n.</t>
  </si>
  <si>
    <t xml:space="preserve">20 Contratos </t>
  </si>
  <si>
    <t>1.4. Elaboración de Convenios interinstitucionales</t>
  </si>
  <si>
    <t>No. De convenios elaborado en la Direccion Juridica en año n</t>
  </si>
  <si>
    <t xml:space="preserve">33 Convenios </t>
  </si>
  <si>
    <t>1.4.1 Registrar convenios interinstitucionales</t>
  </si>
  <si>
    <t>No.  de convenios registrados en año n</t>
  </si>
  <si>
    <t>3 convenios regitrado en el año</t>
  </si>
  <si>
    <t>1.4.2 Elaboración de Convenios del Programa de Entrenamiento de Insercion Laboral</t>
  </si>
  <si>
    <t>No. de convenios  del Programa de elaborado año n.</t>
  </si>
  <si>
    <t xml:space="preserve">30 convenios   </t>
  </si>
  <si>
    <t>Registro de Convenios del Programa de Entrenamiento de Insercion Laboral</t>
  </si>
  <si>
    <t>Núm. convenios de  del Programa de Entrenamiento de Insercion  Laboral registrado</t>
  </si>
  <si>
    <t>30 convenios de  del Programa de Entrenamiento de Inserción  Laboral  registrato</t>
  </si>
  <si>
    <t>1.5 Acompañar jurídico  a instancias consultivas y orgánicas institucionales</t>
  </si>
  <si>
    <t xml:space="preserve">Núm. de acompañamientos realizados en el año </t>
  </si>
  <si>
    <t>5 acompañamientos juridicos en denuncias reclamos en el año</t>
  </si>
  <si>
    <t xml:space="preserve">1.5 Actualizar  los  archivos físico  con el digital </t>
  </si>
  <si>
    <t>No. Archivos físico y electrónico actualizados en año n</t>
  </si>
  <si>
    <t>14 archivos actualizado</t>
  </si>
  <si>
    <t>2. Mecanismos de tranparencia y rendición de cuentas fortalecidos</t>
  </si>
  <si>
    <t>No, de mecanismo de rendición de cuenta elaborados  en año n</t>
  </si>
  <si>
    <t>22 Documentos y 10 resoluciones</t>
  </si>
  <si>
    <t xml:space="preserve">2.1 Elaborar documentos Legales </t>
  </si>
  <si>
    <t>No. de documentos legales elaborados en  año n</t>
  </si>
  <si>
    <t>20 Documentos</t>
  </si>
  <si>
    <t>2.2 Elaborar Resoluciones institucionales</t>
  </si>
  <si>
    <t>No. de resoluciones institucionales elaboradas en año n</t>
  </si>
  <si>
    <t>10 Resoluciones</t>
  </si>
  <si>
    <t>2.3  Dar  seguimiento al cumplimiento de la ley a:  Reglamentos, proyectos de ley, normas y guias.</t>
  </si>
  <si>
    <t>No. de documentos revisados  en  año n.</t>
  </si>
  <si>
    <t xml:space="preserve">2 Documentos </t>
  </si>
  <si>
    <t>3. Obligaciones  y ejercicio de derechos del MT garantizados</t>
  </si>
  <si>
    <t>No. de documentos que cumplen con la normativa en año n.</t>
  </si>
  <si>
    <t>43 Documentos</t>
  </si>
  <si>
    <t xml:space="preserve">3.1 Participar en la comisión de personal ante el MAP sobre ley de función pública 41-08 </t>
  </si>
  <si>
    <t xml:space="preserve"> No.  de reuniones de la Comision   de personal realizadas en año n</t>
  </si>
  <si>
    <t>5 Reuniones</t>
  </si>
  <si>
    <t>3.2 Emitir dictamen de procedencia en  asuntos disciplinarios por falta de 3er grado.</t>
  </si>
  <si>
    <t xml:space="preserve">No. de Dictamenes emitidos en año n  </t>
  </si>
  <si>
    <t xml:space="preserve">5 Dictámenes </t>
  </si>
  <si>
    <t>3.3 Emitir dictamente de Recursos Jerarquico</t>
  </si>
  <si>
    <t>No. de Dictámenes emitido en  año n.</t>
  </si>
  <si>
    <t>3.4 Representar al MT ante los tribunales y otras Instituciones no gubernamentales</t>
  </si>
  <si>
    <t>No. de representaciones ante los tribunales en  año n</t>
  </si>
  <si>
    <t>10 Representaciones</t>
  </si>
  <si>
    <t>3.5 Elaborar actos de alguaciles institucional</t>
  </si>
  <si>
    <t>No. de actos de alguaciles  elaborado en año n</t>
  </si>
  <si>
    <t xml:space="preserve">5 Actos de Aguaciles </t>
  </si>
  <si>
    <t>3.6 Recibir actos de aguaciles del Tribunal Superior Administrativo y Suprema Corte de Justicia</t>
  </si>
  <si>
    <t>No. de actos de alguaciles recibidos en año n.</t>
  </si>
  <si>
    <t xml:space="preserve">10 Actos </t>
  </si>
  <si>
    <t>3.7 Verificar  el cumplimiento de la normativa legal  de la Cooperativa, Asociación de Servidores Públicos y Comité entre otras</t>
  </si>
  <si>
    <t>3 Solicitudes</t>
  </si>
  <si>
    <t xml:space="preserve">4. Procesos jurídicos del MT fortalecidos. </t>
  </si>
  <si>
    <t>No. de procesos jurídicos gestionados en año n</t>
  </si>
  <si>
    <t>8 Personas, 8 equipos y 15 libros</t>
  </si>
  <si>
    <t>4.1 Solicitar la capacitación al personal de la Dirección Legal</t>
  </si>
  <si>
    <t>4.1.1 Capacitar el personal en derecho administrativo ( maestría)</t>
  </si>
  <si>
    <t>4.1.2 Capacitar  el personal en adquisiciones y contrataciones (diplomado Ley 340-06)</t>
  </si>
  <si>
    <t>No. de Personas capacitadas en  año n</t>
  </si>
  <si>
    <t>4.2 Equipamiento del Dirección Jurídica</t>
  </si>
  <si>
    <t>No. de equipos informáticos  y mobiliarios adquiridos en  año n</t>
  </si>
  <si>
    <t>6 Equipos, 2 archivos</t>
  </si>
  <si>
    <t>4.2.1 Adquirir  equipos tecnológicos</t>
  </si>
  <si>
    <t>No. de equipos informáticos  adquiridos en  año n</t>
  </si>
  <si>
    <t>5 Computadoras 1- impresora.</t>
  </si>
  <si>
    <t>4.2.2  Adquirir mobiliarios de oficina</t>
  </si>
  <si>
    <t>No. de mobiliarios de oficinas adquiridos en año n</t>
  </si>
  <si>
    <t>2  Archivos</t>
  </si>
  <si>
    <t>4.3.  Solicitar compra de libros  en derecho laboral y administrativo</t>
  </si>
  <si>
    <t>No.  libros adquiridos en  año n</t>
  </si>
  <si>
    <t>15  Libros</t>
  </si>
  <si>
    <t xml:space="preserve">Oficina de Acceso a la Información Pública </t>
  </si>
  <si>
    <t>No.10 Propiciar la transformación digital como eje fundamental del desarrollo integral institucional</t>
  </si>
  <si>
    <t>No.11 implementar en toda la organización un enfoque de gestión para resultados</t>
  </si>
  <si>
    <t>1. Usuarios con servicios de información laboral disponible, oportuno y de calidad</t>
  </si>
  <si>
    <t>No. de respuestas a solicitudes en año n</t>
  </si>
  <si>
    <t>OAI</t>
  </si>
  <si>
    <r>
      <t>1.1. Actualización de las informaciones laborales en el Portal</t>
    </r>
    <r>
      <rPr>
        <strike/>
        <sz val="11"/>
        <color indexed="60"/>
        <rFont val="Century Gothic"/>
        <family val="2"/>
      </rPr>
      <t xml:space="preserve"> </t>
    </r>
    <r>
      <rPr>
        <sz val="11"/>
        <rFont val="Century Gothic"/>
        <family val="2"/>
      </rPr>
      <t xml:space="preserve"> Transparencia del Ministerio.</t>
    </r>
  </si>
  <si>
    <t>No. de actualizaciones realizadas en año n</t>
  </si>
  <si>
    <t xml:space="preserve">OAI  </t>
  </si>
  <si>
    <t xml:space="preserve">1.2. Responder   las solicitudes de información pública recibidas a través SAIP en el tiempo establecido por la ley </t>
  </si>
  <si>
    <t>No. de solicitudes respondidas en año n</t>
  </si>
  <si>
    <t xml:space="preserve">72 Solicitudes </t>
  </si>
  <si>
    <t>1.3. Dar seguimiento  a  los requerimientos recibidos a través de la Linea 311 (Quejas, Denuncias, Reclamaciones y Sugerencias)</t>
  </si>
  <si>
    <t>No.  de requerimientos recibidos en año n</t>
  </si>
  <si>
    <t>24 Requerimientos</t>
  </si>
  <si>
    <t>1.4.Capacitar al Personal  de la OAI.</t>
  </si>
  <si>
    <t>4 Servidores</t>
  </si>
  <si>
    <t>OAI - RRHH</t>
  </si>
  <si>
    <t>1.4.1  Solicitar capacitacion  del  personal  en Seguridad Social y Higienes y Seguridad Industiral.</t>
  </si>
  <si>
    <t>3 Servidores capacitados</t>
  </si>
  <si>
    <t>1.4.2 Solicitar capacitacion  del  personal  en la gestión y prestación de los servicios institucionales.</t>
  </si>
  <si>
    <t>4 Servidores capacitados</t>
  </si>
  <si>
    <t>OAI -  RRHH</t>
  </si>
  <si>
    <t>1.4.3. Solicitar capacitacion  del  personal en servicio al usuario (Ciudadanos/as, gobierno abierto y transparencia)</t>
  </si>
  <si>
    <t>1.4.5  Solicitar capacitacion  del  personal  en Atención a Usuarios, Relaciones Humanas e Imagen</t>
  </si>
  <si>
    <t>4 Personas capacitadas</t>
  </si>
  <si>
    <t>1.4.6. Solicitar capacitacion  del  personal  sobre la Ley 200-04 de acceso a la información pública.</t>
  </si>
  <si>
    <t xml:space="preserve">2 Servidores </t>
  </si>
  <si>
    <t>1.4.7.  Solicitar capacitacion  del  personal en Derecho Laboral</t>
  </si>
  <si>
    <t xml:space="preserve">No. de Personas capacitadas en año n </t>
  </si>
  <si>
    <t>3 Servidores</t>
  </si>
  <si>
    <t>OAI -RRHH</t>
  </si>
  <si>
    <t>No. Equipos solicitados en año n</t>
  </si>
  <si>
    <t>OAI - Administrativo - Tecnologia</t>
  </si>
  <si>
    <t xml:space="preserve">1.6.1 Solicitar equipos tecnológicos </t>
  </si>
  <si>
    <t>No. de equipos tecnológicos  y de comunicación adquiridos en año n</t>
  </si>
  <si>
    <t>4 Computadoras, 01 impresora multifuncional</t>
  </si>
  <si>
    <t>OAI -Compras-Tecnología</t>
  </si>
  <si>
    <t>1.6.2 Solicitar adquisición equipos de comunicación (telefonos IP)</t>
  </si>
  <si>
    <t>No. Telefonos IP adquiridos en año n.</t>
  </si>
  <si>
    <t xml:space="preserve">04 teléfonos IP adquiridos </t>
  </si>
  <si>
    <t>Total gastos corrientes</t>
  </si>
  <si>
    <t>Dirección de Atención Ciudadana</t>
  </si>
  <si>
    <t>No. de documentos actualizados ena año n</t>
  </si>
  <si>
    <t>Un documento</t>
  </si>
  <si>
    <t>1.1 Actualizar documento de preguntas y respuestas al público.</t>
  </si>
  <si>
    <t>No. de documento actualizados en año n</t>
  </si>
  <si>
    <t xml:space="preserve">1 Documento </t>
  </si>
  <si>
    <t>OAI-CAC</t>
  </si>
  <si>
    <t>1.2  Levantar el procedimiento de llamadas</t>
  </si>
  <si>
    <t>No. de procedimientos levantados en año n</t>
  </si>
  <si>
    <t>Un procedimiento</t>
  </si>
  <si>
    <t xml:space="preserve">1.3 Implementar procedimiento de llamadas </t>
  </si>
  <si>
    <t>Procedimientos de llamadas implementados en año n</t>
  </si>
  <si>
    <t>Un Procedimiento</t>
  </si>
  <si>
    <t>1.2.Capacitar al Personal  de la CAC</t>
  </si>
  <si>
    <t xml:space="preserve">No. de personas capacitadas en el  año </t>
  </si>
  <si>
    <t xml:space="preserve">6 Personas </t>
  </si>
  <si>
    <t>CAC- RRHH</t>
  </si>
  <si>
    <t>1.2.1 Solicitar capacitacion  del  personal  en Seguridad Social y Higienes y Seguridad Industiral.</t>
  </si>
  <si>
    <t>6 servidores</t>
  </si>
  <si>
    <t>1.2.2 Capacitar  personal en Bibliotecología (Diplomado)</t>
  </si>
  <si>
    <t xml:space="preserve">2  Personas </t>
  </si>
  <si>
    <t>1.2.3 Solicitar capacitacion  del  personal  en la gestión y prestación de los servicios institucionales.</t>
  </si>
  <si>
    <t>1.2.4 Solicitar capacitación  del  personal en servicio al usuario (Ciudadanos/as, gobierno abierto y transparencia)</t>
  </si>
  <si>
    <t>1.2.5 Solicitar capacitación  del  personal  en Atención a Usuarios, Relaciones Humanas e Imagen</t>
  </si>
  <si>
    <t>1.2.6 solicitar capacitación del personal en  SISTAP</t>
  </si>
  <si>
    <t>No. de personas capcitadas en año n</t>
  </si>
  <si>
    <t>1.3  Nombramiento de personal.</t>
  </si>
  <si>
    <t>No. de personas nombradas en el año</t>
  </si>
  <si>
    <t xml:space="preserve">9 Personas </t>
  </si>
  <si>
    <t xml:space="preserve">1.3.1 Solicitar nombramiento de  personal   Auxiliares de Atención Ciudadano. </t>
  </si>
  <si>
    <t xml:space="preserve">
2 Inspectores
5 auxiliares 
</t>
  </si>
  <si>
    <t>1.3.2  Solicitar Auxiliar de información para Punto GOB D. N.</t>
  </si>
  <si>
    <t>2 Auxiliares</t>
  </si>
  <si>
    <t>1.4 Solicitar Mobiliarios y Equipos Informático  y de comunicación .</t>
  </si>
  <si>
    <t>No. de equipos informáticos adquiridos en año n</t>
  </si>
  <si>
    <t xml:space="preserve"> 21 Equipos</t>
  </si>
  <si>
    <t xml:space="preserve">1.4.1 Solicitar adquisición Headsets (Audífonos con micrófono) </t>
  </si>
  <si>
    <t>No de audifonos adquiridos en año n</t>
  </si>
  <si>
    <t xml:space="preserve">15 Audífonos adquiridos </t>
  </si>
  <si>
    <t xml:space="preserve">CAC - Compras-Tecnología </t>
  </si>
  <si>
    <t xml:space="preserve">1.4.2 Solicitar equipos tecnológicos </t>
  </si>
  <si>
    <t>No. De equipos informáticos adquiridos en año n</t>
  </si>
  <si>
    <t>05 Computadoras, 01 impresora multifuncional</t>
  </si>
  <si>
    <t>OAI - CAC - CD -Compras-Tecnología</t>
  </si>
  <si>
    <t>1.4.3 Solicitar mobiliarios de oficina.</t>
  </si>
  <si>
    <t>2-Escritorios, 2-sillas para secretaria y 3-sillas para visitas</t>
  </si>
  <si>
    <t xml:space="preserve">1.5 Readecuar Infraestructura fisica </t>
  </si>
  <si>
    <t>No. de áreas readecuadas en año n</t>
  </si>
  <si>
    <t>3 Áreas</t>
  </si>
  <si>
    <t>1.5.1 Readecuar el Centro de Atención Ciudadana.</t>
  </si>
  <si>
    <t>Centro de Atención Ciudadana readecuado en año n</t>
  </si>
  <si>
    <t>Un centro</t>
  </si>
  <si>
    <t>CAC</t>
  </si>
  <si>
    <t>1.5.2 Readecuar Centro de Documentación</t>
  </si>
  <si>
    <t>Centro de documentación reaecuado en año n</t>
  </si>
  <si>
    <t xml:space="preserve">1.5.3 Readecuar los puestos de recepción de cada piso y la recepción principal </t>
  </si>
  <si>
    <t>No. de puestos de recepcion readecuados en año n</t>
  </si>
  <si>
    <t xml:space="preserve">
4 Puestos de recepcion (1 por piso)
1 Recepción Principa</t>
  </si>
  <si>
    <t xml:space="preserve">1.6 Actualizar Centro de Documentación. </t>
  </si>
  <si>
    <t>Documentos bibliográficos adquiridos en año n</t>
  </si>
  <si>
    <t>36 Documentos bibliográficos  adquiridos en año n</t>
  </si>
  <si>
    <t>CD-OAI - PLANIFICAICONOAI</t>
  </si>
  <si>
    <t>1.6.1  Solicitar la adquisición de recursos  Bibliográficos Especializados.</t>
  </si>
  <si>
    <t>No. de documentos bibliográficos solicitados y adquiridos en año n</t>
  </si>
  <si>
    <t xml:space="preserve">26 Libros, 6 Diccionarios, 4 Enciclopedias adquiridas </t>
  </si>
  <si>
    <t>CD - OAI</t>
  </si>
  <si>
    <t>1.6.2  Solicitar automatización del Centro de Documentacion (Sistema Informático).</t>
  </si>
  <si>
    <t>Centro de Documentacion automatizado en año n</t>
  </si>
  <si>
    <t>Centro de Documentacion automatizado</t>
  </si>
  <si>
    <t>Departamento de Archivo Central</t>
  </si>
  <si>
    <t>R.9. Aumentada la calidad de los servicios institucionales con el uso de la TIC en el desarrollo integral institrucional.</t>
  </si>
  <si>
    <t>1 Archivo Central Institucional actualizado</t>
  </si>
  <si>
    <t>No. Areas con sistema de archivo actulizado en año n</t>
  </si>
  <si>
    <t>Archivo Central Institucional</t>
  </si>
  <si>
    <t xml:space="preserve">1.1 Solicitar asesoría para la correcta aplicación del cuadro de clasificación </t>
  </si>
  <si>
    <t>No. de áreas con cuadro de clasificación implementado en año n</t>
  </si>
  <si>
    <t>68 Áreas</t>
  </si>
  <si>
    <t xml:space="preserve">1.1.1 Solicitar orientación técnica para la aplicación de la tabla de retención. </t>
  </si>
  <si>
    <t xml:space="preserve">No. de áreas  que reciben orientación en  año n. </t>
  </si>
  <si>
    <t>1.2 Realizar visitas de seguimiento a las Representaciones Locales de Trabajo</t>
  </si>
  <si>
    <t>No. de Visitas realizadas a las RLT en  año n.</t>
  </si>
  <si>
    <t xml:space="preserve">60 visitas </t>
  </si>
  <si>
    <t xml:space="preserve">1.3 Solicitar contrato de alquiler de un local  para archivo de documentos físicos de uso poco frecuente. </t>
  </si>
  <si>
    <t>Contrato de alquiler firmado firmado en año n</t>
  </si>
  <si>
    <t xml:space="preserve">1.2 Equipamiento del Archivo Central </t>
  </si>
  <si>
    <t>13 Equipos</t>
  </si>
  <si>
    <t xml:space="preserve">1.2.1 Solicitar la compra de Mobiliarios de oficinas </t>
  </si>
  <si>
    <t xml:space="preserve">3 Escritorios, </t>
  </si>
  <si>
    <t xml:space="preserve">1.2.2 Solicitar la compra de dos computadoras </t>
  </si>
  <si>
    <t>No. de computadoras recibidas en  año n</t>
  </si>
  <si>
    <t xml:space="preserve">2 Computadoras </t>
  </si>
  <si>
    <t xml:space="preserve">1.2.3 Solicitar la compra de equipos antihumedad </t>
  </si>
  <si>
    <t>No. de equipos adquiridos en año n.</t>
  </si>
  <si>
    <t>1.2.4  Solicitar la compra de  cortinas para oficina de archivo central</t>
  </si>
  <si>
    <t>No. de cortinas adquiridas en año n</t>
  </si>
  <si>
    <t xml:space="preserve">5 Cortinas </t>
  </si>
  <si>
    <t xml:space="preserve">1.2.5 Solicitar la compra de bebedero y nevera  para oficina de archivo central </t>
  </si>
  <si>
    <t xml:space="preserve">No. de electrodomesticos adquiridos en año n </t>
  </si>
  <si>
    <t>2 Electrodomésticos</t>
  </si>
  <si>
    <t xml:space="preserve">2. Coordinación con el Archivo General </t>
  </si>
  <si>
    <t xml:space="preserve">No. de reuniones realizadas en  año n. </t>
  </si>
  <si>
    <t>2.1 Convocar a la comisión interinstitucional  para la eliminación de documentos</t>
  </si>
  <si>
    <t>No. de convocatorias realizadas en año n.</t>
  </si>
  <si>
    <t>2 Convocatorias.</t>
  </si>
  <si>
    <t xml:space="preserve">2.2 Solicitar sistema anti incendio para deposito de archivo central </t>
  </si>
  <si>
    <t xml:space="preserve">No. de sistema anti incendio </t>
  </si>
  <si>
    <t xml:space="preserve">1 Sistema anti incendio </t>
  </si>
  <si>
    <t xml:space="preserve">2.3 solicitar una linea telefonica para el deposito de archivo central </t>
  </si>
  <si>
    <t xml:space="preserve">No. de instalacion telefonica </t>
  </si>
  <si>
    <t xml:space="preserve">1 Intalacion telefónica </t>
  </si>
  <si>
    <t xml:space="preserve">2.4 Solicitar la  contratación  una  de empresa para digitalizar documentos </t>
  </si>
  <si>
    <t>una empresa contratada en año n</t>
  </si>
  <si>
    <t>1 Empresa</t>
  </si>
  <si>
    <t xml:space="preserve">2.5Estandarizar  los archivos de gestión de las RLT </t>
  </si>
  <si>
    <t>No. de archivos de RLT  estandarizados en año n</t>
  </si>
  <si>
    <t xml:space="preserve">36 Archivos </t>
  </si>
  <si>
    <t>Departamento de Correspondencia</t>
  </si>
  <si>
    <t>No.11 - Implementar en toda la organización un enfoque de gestión para resultados</t>
  </si>
  <si>
    <t>1. Sistema de Recepción y Distribución de Correspondencia fortalecido</t>
  </si>
  <si>
    <t>Sistema de Recepción y Distribución de Correspondencia  fortalecido</t>
  </si>
  <si>
    <t xml:space="preserve"> Sistema fortalecido</t>
  </si>
  <si>
    <t>1.1 Equipamiento Departamento de correspondencia</t>
  </si>
  <si>
    <t>No. de equipos informaticoa solicitados en año n</t>
  </si>
  <si>
    <t>27 Equipos</t>
  </si>
  <si>
    <t>1.1.1 Solicitar equipos informáticos</t>
  </si>
  <si>
    <t>No. equipos informáticos solicitado en año n</t>
  </si>
  <si>
    <t xml:space="preserve">(10 equipos)
3 computadoras con 6 GB de ram,  3 escaners, 4 impresoras de Leibol </t>
  </si>
  <si>
    <t>1.1.2 Solicitar mobiliarios de oficina</t>
  </si>
  <si>
    <t>No. de mobiliarios de oficina solicitado en año n</t>
  </si>
  <si>
    <t>15 sillas, una neverita</t>
  </si>
  <si>
    <t>1.1.3 Solicitar lector de huellas para el personal de correspondencia.</t>
  </si>
  <si>
    <t>Lector de huella solicitado en año n</t>
  </si>
  <si>
    <t>Un lector</t>
  </si>
  <si>
    <t>1.1.4 Readecuación del área de correspondencias</t>
  </si>
  <si>
    <t>Área correspondencia readecuada en año n</t>
  </si>
  <si>
    <t>un área</t>
  </si>
  <si>
    <t>1.2 Capacitación del personal</t>
  </si>
  <si>
    <t>22 Personas</t>
  </si>
  <si>
    <t>1.2.1 Capacitar el personal en lectura compresiva</t>
  </si>
  <si>
    <t>22 personas</t>
  </si>
  <si>
    <t>1.2.2 Capacitar al personal en Atención  de  servicio al cliente</t>
  </si>
  <si>
    <t>1.2.3 Capacitar al personal en Derecho Laboral (básico)</t>
  </si>
  <si>
    <t>1.2.4 Capacitar al personal en la guía para la Administración de la correspondencia externa</t>
  </si>
  <si>
    <t>1.3 Solicitar  personal</t>
  </si>
  <si>
    <t>1.4 Seguimiento a solicitud de mejoras en la conectividad a la red.</t>
  </si>
  <si>
    <t>No. de  GB en año n</t>
  </si>
  <si>
    <t>Fibra óptica</t>
  </si>
  <si>
    <t>1.5 Actualización del Sistema de correspondencias (SISCOR).</t>
  </si>
  <si>
    <t>Sistema SISCOR actualizado en año n</t>
  </si>
  <si>
    <t xml:space="preserve">Un Sistema </t>
  </si>
  <si>
    <t>1.6 Puesta en marcha Guía para la Administración de la Correspondencia Externa</t>
  </si>
  <si>
    <t xml:space="preserve">Guía implementada en año n </t>
  </si>
  <si>
    <t xml:space="preserve"> Una Guía </t>
  </si>
  <si>
    <t>1.6.1 Revisión de la Guía para la Administración de la Correspondencia Externa</t>
  </si>
  <si>
    <t xml:space="preserve">Guía revisada en año n </t>
  </si>
  <si>
    <t xml:space="preserve"> 1 Guía </t>
  </si>
  <si>
    <t>1.6.2 Actualizar el contenido de guía de correspondencia</t>
  </si>
  <si>
    <t>Guia actualizada en año n</t>
  </si>
  <si>
    <t>Una guía</t>
  </si>
  <si>
    <t>1.6.3 Solicitar aprobación Despacho</t>
  </si>
  <si>
    <t>Guia de correspondencia socializada en año n</t>
  </si>
  <si>
    <t>1.6.4 Impresión y encuadernación de la guía</t>
  </si>
  <si>
    <t>No de ejemplares de la guia impresos en año n</t>
  </si>
  <si>
    <t>110 Guías impresas</t>
  </si>
  <si>
    <t>1.6.5 Socialización guía de correspondencia</t>
  </si>
  <si>
    <t xml:space="preserve">No. de guías impresas socializadas  en año n </t>
  </si>
  <si>
    <t>1.7 Elaboración de Manuales</t>
  </si>
  <si>
    <t>No. de manuales elaborados en año n</t>
  </si>
  <si>
    <t>2  Manuales elaborados</t>
  </si>
  <si>
    <t>1.7.1 Seguimiento a solicitud de elaboracion del Manual de Procedimiento del Sistema de Correspondencia.</t>
  </si>
  <si>
    <t>Manual de Procedimiento en año n</t>
  </si>
  <si>
    <t>Un Manual de Procedimientro realizado</t>
  </si>
  <si>
    <t>1.7.2 Seguimiento a solicitud de elaboración del Manual de Administrador del Sistema de Correspondencia</t>
  </si>
  <si>
    <t>Manual de Administración en año n</t>
  </si>
  <si>
    <t>Un Manual de Administración realizado</t>
  </si>
  <si>
    <t>1.8 Operativo de escaneo, digitación y revisión de documentos atrasados</t>
  </si>
  <si>
    <t>No. de comunicaciones trabajadas en año n.</t>
  </si>
  <si>
    <t>Un operativo</t>
  </si>
  <si>
    <t>1.8.1 Solicitar personal para el operastivo</t>
  </si>
  <si>
    <t xml:space="preserve">TOTAL </t>
  </si>
  <si>
    <r>
      <t xml:space="preserve">Objetivo Estratégico No. 11: </t>
    </r>
    <r>
      <rPr>
        <sz val="12"/>
        <color indexed="8"/>
        <rFont val="Century Gothic"/>
        <family val="2"/>
      </rPr>
      <t>Implementar en toda la organización un enfoque de gestión para resultados</t>
    </r>
  </si>
  <si>
    <t>Credito Extenos</t>
  </si>
  <si>
    <t>1. Seguridad y orden público institucional garantizado.</t>
  </si>
  <si>
    <t>No. de inspecciones de seguridad realizadas en año n</t>
  </si>
  <si>
    <t xml:space="preserve">400 Inspecciones </t>
  </si>
  <si>
    <t>Militar</t>
  </si>
  <si>
    <t>1.1 Realizar inspecciones periódicas  de seguridad.</t>
  </si>
  <si>
    <t>200 Inspecciones</t>
  </si>
  <si>
    <t>1.1.1 Realizar inspecciones periódicas en la Sede Central</t>
  </si>
  <si>
    <t>No. de inspecciones realizadas en la Sede Central en año n</t>
  </si>
  <si>
    <t>120 Inspecciones</t>
  </si>
  <si>
    <t xml:space="preserve">1.1,2 Realizar inspecciones periódicas de seguridad en las RLT. </t>
  </si>
  <si>
    <t>No. de visitas de inspección realizadas en las RLT en año n</t>
  </si>
  <si>
    <t>80 Inspecciones
(20 Inspecciones con militares asignados y 60 inspecciones en las RLT que no tienen militares asignados)</t>
  </si>
  <si>
    <t>1.1.3 Adquirir lámparas para la iluminación de la  Sede Central</t>
  </si>
  <si>
    <t>No. de lámparas adquiridas en año n</t>
  </si>
  <si>
    <t xml:space="preserve">30 lámparas </t>
  </si>
  <si>
    <t>1.2 Señalizar ruta de evacuación del MT.</t>
  </si>
  <si>
    <t>No. de señaléticas instaladas en año n</t>
  </si>
  <si>
    <t>1 Ruta de evacuación</t>
  </si>
  <si>
    <t>1.2.1 Solicitar la instalación de  ruta de evacuación para la Sede Central</t>
  </si>
  <si>
    <t>Ruta de evacuación solicitada  en año n</t>
  </si>
  <si>
    <t>1.2.2 Solicitar la instalación de ruta de evacuación en las  RLT</t>
  </si>
  <si>
    <t>Rutas de evacuación solicitada en año n</t>
  </si>
  <si>
    <t xml:space="preserve">1 Ruta de evacuación </t>
  </si>
  <si>
    <t xml:space="preserve">1.2.3 Solicitar construcción salidas de emergencia </t>
  </si>
  <si>
    <t>No. de salidas de emergencia construidas en año n</t>
  </si>
  <si>
    <t>4 salidas (en los 4 niveles)</t>
  </si>
  <si>
    <t>1.2.4 Solicitar asignación de  personal de seguridad para la RLT</t>
  </si>
  <si>
    <t>No. de personal de seguridad  asignados en año n</t>
  </si>
  <si>
    <t>40 personas de seguridad</t>
  </si>
  <si>
    <t>1.2.5 Capacitación del personal de seguridad</t>
  </si>
  <si>
    <t>40 personas</t>
  </si>
  <si>
    <t xml:space="preserve">1.2.5.1  Capacitar el personal en prevención de riesgos </t>
  </si>
  <si>
    <t>1.2.5.2  Capacitar el personal en sistema contra incendio</t>
  </si>
  <si>
    <t>1.2.6 Adquisición de equipos de seguridad</t>
  </si>
  <si>
    <t>166 Equipos</t>
  </si>
  <si>
    <t>1.2.6.1 Solicitar la compra de cajas de cápsulas calibre 9mm</t>
  </si>
  <si>
    <t>No. de cajas de municiones 9mm adquiridos en año n</t>
  </si>
  <si>
    <t xml:space="preserve">30 cajas </t>
  </si>
  <si>
    <t>1.2.6.2 Solicitar la compra de  uniformes militares (chamacos)</t>
  </si>
  <si>
    <t xml:space="preserve">No. de uniformes militares (Chamacos) adquiridos en año n </t>
  </si>
  <si>
    <t xml:space="preserve">40 uniformes </t>
  </si>
  <si>
    <t>1.2.6.4 Solicitar la compra de  pares de botas tipo militar para el personal de seguridad militar</t>
  </si>
  <si>
    <t>No. de botas adquiridas en año n</t>
  </si>
  <si>
    <t>30 pares de botas</t>
  </si>
  <si>
    <t xml:space="preserve">1.2.6.5 Solicitar la compra de  controles digitales de acceso para la Sede Central </t>
  </si>
  <si>
    <t>No. de controles de acceso adquiridos en año n</t>
  </si>
  <si>
    <t>30 controles de acceso</t>
  </si>
  <si>
    <t>1.2.6.6 Realizar levantamientos para las instalaciónes de Cámaras en la Sede Central y RLT</t>
  </si>
  <si>
    <t>Un levantamiento realizado en año n</t>
  </si>
  <si>
    <t>1 Levantamiento</t>
  </si>
  <si>
    <t>1.2.6.7 Solicitar la compra de  cámaras con circuito cerrado con televisión (CCTV) en la Sede Central</t>
  </si>
  <si>
    <t>No de cámaras adquiridas  en año n</t>
  </si>
  <si>
    <t>20 Cámaras</t>
  </si>
  <si>
    <t>1.2.6.8 Solicitar la instalación de sistemas de cámaras para las RLT</t>
  </si>
  <si>
    <t>No. de Sistemas de Cámaras CCTV en año n</t>
  </si>
  <si>
    <t>15 Sistemas de CCTV</t>
  </si>
  <si>
    <t>2. Programa de  Prevención y Mitigación de Riesgos Institucional implementado.</t>
  </si>
  <si>
    <t xml:space="preserve">No. de medidas preventivas implementadas en año n </t>
  </si>
  <si>
    <t>1 Plan</t>
  </si>
  <si>
    <t>2.1 Elaborar Plan de emergencia y evacuación.</t>
  </si>
  <si>
    <t>Plan de evacuación  elaborado en año n</t>
  </si>
  <si>
    <t>Higiene y Seguridad/Militar</t>
  </si>
  <si>
    <t>2.1.1 Socializar Plan de prevención de riesgos laborales</t>
  </si>
  <si>
    <t>Plan de prevención socializado en año n</t>
  </si>
  <si>
    <t>1Plan</t>
  </si>
  <si>
    <t>2.1.3 Impartir charla de orientación  de prevención de riesgos laborales</t>
  </si>
  <si>
    <t>No. de charlas impartidas en año n</t>
  </si>
  <si>
    <t>3 Charlas</t>
  </si>
  <si>
    <t>2.1.4 Realizar simulacro.</t>
  </si>
  <si>
    <t>Simulacro realizado en año n</t>
  </si>
  <si>
    <t>1 Simulacro</t>
  </si>
  <si>
    <t>2.2 Adquisición de equipos de emergencia</t>
  </si>
  <si>
    <t>No. de equipos de emergencia adquiridos en año n</t>
  </si>
  <si>
    <t>340 Equipos</t>
  </si>
  <si>
    <t>2.2.1 Solicitar la instalación de un Sistema de estaciones  contra  incendios para la sede central</t>
  </si>
  <si>
    <t>Sistema  de alarma contra incendio adquirido en año n</t>
  </si>
  <si>
    <t>2.2.2 Adquisición de extintores en la Sede Central y las RLT</t>
  </si>
  <si>
    <t>No. de extintores adquiridos en año n</t>
  </si>
  <si>
    <t>150 Extintores</t>
  </si>
  <si>
    <t>2.2.2.1 Solicitud  compra de extintores en la Sede Central y las RLT</t>
  </si>
  <si>
    <t>2.2.2.2 Recargar extintores en la sede central y RLT</t>
  </si>
  <si>
    <t>No. de extintores recargados en año n</t>
  </si>
  <si>
    <t>40 Extintores</t>
  </si>
  <si>
    <t>2.2.2.3 Adquisición de cintas antideslizante</t>
  </si>
  <si>
    <t>No. de cintas antideslizantes adquiridas en año n</t>
  </si>
  <si>
    <t>150 rollos de cintas antideslizantes</t>
  </si>
  <si>
    <r>
      <t xml:space="preserve">Área Estratégica: </t>
    </r>
    <r>
      <rPr>
        <b/>
        <sz val="12"/>
        <color rgb="FF000000"/>
        <rFont val="Century Gothic"/>
        <family val="2"/>
      </rPr>
      <t xml:space="preserve">Capacidades Institucionales </t>
    </r>
  </si>
  <si>
    <r>
      <t xml:space="preserve">Objetivo Estratégico No. 11: </t>
    </r>
    <r>
      <rPr>
        <sz val="12"/>
        <color indexed="8"/>
        <rFont val="Century Gothic"/>
        <family val="2"/>
      </rPr>
      <t>Implementar en toda la organización un enfoque de gestión para resultados.</t>
    </r>
  </si>
  <si>
    <t>Dirección de Comunicaciones.</t>
  </si>
  <si>
    <r>
      <rPr>
        <b/>
        <sz val="12"/>
        <rFont val="Century Gothic"/>
        <family val="2"/>
      </rPr>
      <t>Área Estratégica:</t>
    </r>
    <r>
      <rPr>
        <sz val="12"/>
        <rFont val="Century Gothic"/>
        <family val="2"/>
      </rPr>
      <t xml:space="preserve"> Capacidades Institucionales</t>
    </r>
  </si>
  <si>
    <r>
      <t xml:space="preserve">Áreas Estratégica: </t>
    </r>
    <r>
      <rPr>
        <sz val="12"/>
        <rFont val="Century Gothic"/>
        <family val="2"/>
      </rPr>
      <t>Capacidades Institucionales</t>
    </r>
  </si>
  <si>
    <r>
      <t>Áreas Estratégica:</t>
    </r>
    <r>
      <rPr>
        <sz val="12"/>
        <rFont val="Century Gothic"/>
        <family val="2"/>
      </rPr>
      <t xml:space="preserve"> Capacidades Institucionales</t>
    </r>
  </si>
  <si>
    <r>
      <t xml:space="preserve">Área Estratégica: </t>
    </r>
    <r>
      <rPr>
        <sz val="12"/>
        <rFont val="Century Gothic"/>
        <family val="2"/>
      </rPr>
      <t>Capacidades Institucionales</t>
    </r>
  </si>
  <si>
    <t>1.5 Solicitar aumento salarial</t>
  </si>
  <si>
    <t>No. de personas con aumento salalarial en año n</t>
  </si>
  <si>
    <t>No. de personas con aumento salalarial  y estandarizados en año n</t>
  </si>
  <si>
    <t>1.5.1 Solicitar aumento y estandarización de los salarios para  el personal de la OAI y dependencia</t>
  </si>
  <si>
    <t xml:space="preserve">48  Actualizaciones </t>
  </si>
  <si>
    <t xml:space="preserve">144 Acciones </t>
  </si>
  <si>
    <t>1.6  Solicitar Equipos Informático  y de comunicación y mobiliario de oficina OAI,</t>
  </si>
  <si>
    <t>No. mobiliario adquiridos en año n.</t>
  </si>
  <si>
    <t>4 sillones ejecutivos ergonómicos y 2 sillas para visitas</t>
  </si>
  <si>
    <t>1.6.3 Solicitar mobiliario de oficina</t>
  </si>
  <si>
    <t>15 Equipos  solicitados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</si>
</sst>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0\ [$€-1]"/>
    <numFmt numFmtId="166" formatCode="_-* #,##0.00\ _€_-;\-* #,##0.00\ _€_-;_-* &quot;-&quot;??\ _€_-;_-@_-"/>
    <numFmt numFmtId="167" formatCode="[$RD$-1C0A]#,##0.00"/>
    <numFmt numFmtId="168" formatCode="&quot;$&quot;#,##0.00"/>
    <numFmt numFmtId="169" formatCode="_(* #,##0_);_(* \(#,##0\);_(* &quot;-&quot;??_);_(@_)"/>
    <numFmt numFmtId="170" formatCode="#,##0.00\ _€"/>
    <numFmt numFmtId="171" formatCode="&quot;RD$&quot;#,##0.00"/>
  </numFmts>
  <fonts count="9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name val="Cambria"/>
      <family val="1"/>
    </font>
    <font>
      <b/>
      <sz val="16"/>
      <name val="Cambria"/>
      <family val="1"/>
    </font>
    <font>
      <b/>
      <sz val="12"/>
      <name val="Cambria"/>
      <family val="1"/>
    </font>
    <font>
      <b/>
      <sz val="12"/>
      <name val="Century Gothic"/>
      <family val="2"/>
    </font>
    <font>
      <sz val="12"/>
      <color theme="1"/>
      <name val="Century Gothic"/>
      <family val="2"/>
    </font>
    <font>
      <sz val="12"/>
      <name val="Calibri"/>
      <family val="2"/>
      <scheme val="minor"/>
    </font>
    <font>
      <sz val="12"/>
      <name val="Century Gothic"/>
      <family val="2"/>
    </font>
    <font>
      <sz val="12"/>
      <name val="Cambria"/>
      <family val="1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 tint="4.9989318521683403E-2"/>
      <name val="Century Gothic"/>
      <family val="2"/>
    </font>
    <font>
      <b/>
      <sz val="12"/>
      <color theme="1" tint="4.9989318521683403E-2"/>
      <name val="Century Gothic"/>
      <family val="2"/>
    </font>
    <font>
      <b/>
      <sz val="11"/>
      <color theme="1"/>
      <name val="Calibri Light"/>
      <family val="2"/>
      <scheme val="major"/>
    </font>
    <font>
      <b/>
      <sz val="11"/>
      <name val="Calibri"/>
      <family val="2"/>
    </font>
    <font>
      <b/>
      <sz val="11"/>
      <color theme="1"/>
      <name val="Calibri Light"/>
      <family val="1"/>
      <scheme val="major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theme="1"/>
      <name val="Book Antiqua"/>
      <family val="1"/>
    </font>
    <font>
      <sz val="12"/>
      <color indexed="8"/>
      <name val="Arial"/>
      <family val="2"/>
    </font>
    <font>
      <sz val="11"/>
      <color theme="1"/>
      <name val="Century Gothic"/>
      <family val="2"/>
    </font>
    <font>
      <sz val="16"/>
      <color theme="1"/>
      <name val="Century Gothic"/>
      <family val="2"/>
    </font>
    <font>
      <sz val="14"/>
      <color theme="1"/>
      <name val="Century Gothic"/>
      <family val="2"/>
    </font>
    <font>
      <sz val="8"/>
      <color theme="1"/>
      <name val="Century Gothic"/>
      <family val="2"/>
    </font>
    <font>
      <b/>
      <sz val="11"/>
      <name val="Century Gothic"/>
      <family val="2"/>
    </font>
    <font>
      <sz val="11"/>
      <color theme="1" tint="4.9989318521683403E-2"/>
      <name val="Century Gothic"/>
      <family val="2"/>
    </font>
    <font>
      <sz val="11"/>
      <name val="Century Gothic"/>
      <family val="2"/>
    </font>
    <font>
      <b/>
      <sz val="11"/>
      <color theme="1"/>
      <name val="Century Gothic"/>
      <family val="2"/>
    </font>
    <font>
      <b/>
      <sz val="11"/>
      <color theme="1" tint="4.9989318521683403E-2"/>
      <name val="Century Gothic"/>
      <family val="2"/>
    </font>
    <font>
      <sz val="11"/>
      <color theme="1"/>
      <name val="Calibri Light"/>
      <family val="1"/>
      <scheme val="major"/>
    </font>
    <font>
      <sz val="9"/>
      <color theme="1"/>
      <name val="Century Gothic"/>
      <family val="2"/>
    </font>
    <font>
      <sz val="11"/>
      <name val="Calibri Light"/>
      <family val="1"/>
      <scheme val="major"/>
    </font>
    <font>
      <b/>
      <sz val="11"/>
      <name val="Calibri Light"/>
      <family val="1"/>
      <scheme val="maj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1"/>
      <color theme="1"/>
      <name val="Century Gothic"/>
      <family val="1"/>
    </font>
    <font>
      <b/>
      <sz val="16"/>
      <name val="Century Gothic"/>
      <family val="2"/>
    </font>
    <font>
      <sz val="14"/>
      <color indexed="8"/>
      <name val="Century Gothic"/>
      <family val="2"/>
    </font>
    <font>
      <sz val="14"/>
      <color indexed="8"/>
      <name val="Century Gothic"/>
      <family val="1"/>
    </font>
    <font>
      <b/>
      <sz val="11"/>
      <color rgb="FFFF0000"/>
      <name val="Century Gothic"/>
      <family val="2"/>
    </font>
    <font>
      <sz val="11"/>
      <color rgb="FFFF0000"/>
      <name val="Century Gothic"/>
      <family val="1"/>
    </font>
    <font>
      <sz val="11"/>
      <color rgb="FFFF0000"/>
      <name val="Century Gothic"/>
      <family val="2"/>
    </font>
    <font>
      <b/>
      <sz val="11"/>
      <color rgb="FF000000"/>
      <name val="Century Gothic"/>
      <family val="2"/>
    </font>
    <font>
      <sz val="11"/>
      <color rgb="FF000000"/>
      <name val="Century Gothic"/>
      <family val="2"/>
    </font>
    <font>
      <b/>
      <sz val="11"/>
      <color theme="1"/>
      <name val="Century Gothic"/>
      <family val="1"/>
    </font>
    <font>
      <b/>
      <u/>
      <sz val="11"/>
      <color theme="1"/>
      <name val="Century Gothic"/>
      <family val="1"/>
    </font>
    <font>
      <b/>
      <sz val="8"/>
      <color theme="1"/>
      <name val="Century Gothic"/>
      <family val="1"/>
    </font>
    <font>
      <sz val="8"/>
      <color theme="1"/>
      <name val="Century Gothic"/>
      <family val="1"/>
    </font>
    <font>
      <sz val="11"/>
      <color indexed="8"/>
      <name val="Trebuchet MS"/>
      <family val="2"/>
    </font>
    <font>
      <sz val="16"/>
      <color indexed="8"/>
      <name val="Century Gothic"/>
      <family val="2"/>
    </font>
    <font>
      <sz val="16"/>
      <color indexed="8"/>
      <name val="Trebuchet MS"/>
      <family val="2"/>
    </font>
    <font>
      <sz val="16"/>
      <color theme="1"/>
      <name val="Calibri"/>
      <family val="2"/>
      <scheme val="minor"/>
    </font>
    <font>
      <sz val="12"/>
      <color indexed="8"/>
      <name val="Century Gothic"/>
      <family val="2"/>
    </font>
    <font>
      <b/>
      <sz val="12"/>
      <color indexed="8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8" tint="0.39997558519241921"/>
      <name val="Century Gothic"/>
      <family val="2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4"/>
      <name val="Century Gothic"/>
      <family val="2"/>
    </font>
    <font>
      <sz val="16"/>
      <name val="Century Gothic"/>
      <family val="2"/>
    </font>
    <font>
      <i/>
      <sz val="11"/>
      <name val="Century Gothic"/>
      <family val="2"/>
    </font>
    <font>
      <sz val="11"/>
      <color theme="0"/>
      <name val="Century Gothic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444444"/>
      <name val="Century Gothic"/>
      <family val="2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sz val="12"/>
      <color rgb="FF000000"/>
      <name val="Inherit"/>
    </font>
    <font>
      <b/>
      <sz val="11"/>
      <color theme="1" tint="4.9989318521683403E-2"/>
      <name val="Calibri"/>
      <family val="2"/>
      <scheme val="minor"/>
    </font>
    <font>
      <sz val="11"/>
      <name val="Calibri"/>
      <family val="2"/>
    </font>
    <font>
      <b/>
      <sz val="12"/>
      <color theme="1" tint="4.9989318521683403E-2"/>
      <name val="Calibri"/>
      <family val="2"/>
      <scheme val="minor"/>
    </font>
    <font>
      <b/>
      <sz val="10"/>
      <name val="Cambria"/>
      <family val="1"/>
    </font>
    <font>
      <sz val="10"/>
      <name val="Cambria"/>
      <family val="1"/>
    </font>
    <font>
      <sz val="11"/>
      <color theme="1"/>
      <name val="Bell MT"/>
      <family val="1"/>
    </font>
    <font>
      <b/>
      <sz val="14"/>
      <color theme="1"/>
      <name val="Century Gothic"/>
      <family val="2"/>
    </font>
    <font>
      <b/>
      <sz val="11"/>
      <color theme="1"/>
      <name val="Bell MT"/>
      <family val="1"/>
    </font>
    <font>
      <b/>
      <sz val="11"/>
      <name val="Calibri"/>
      <family val="2"/>
      <scheme val="minor"/>
    </font>
    <font>
      <b/>
      <sz val="11"/>
      <color indexed="8"/>
      <name val="Century Gothic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trike/>
      <sz val="11"/>
      <color indexed="60"/>
      <name val="Century Gothic"/>
      <family val="2"/>
    </font>
    <font>
      <sz val="11"/>
      <color indexed="8"/>
      <name val="Century Gothic"/>
      <family val="2"/>
    </font>
    <font>
      <sz val="14"/>
      <color theme="1"/>
      <name val="Calibri Light"/>
      <family val="1"/>
      <scheme val="major"/>
    </font>
    <font>
      <sz val="9"/>
      <name val="Century Gothic"/>
      <family val="2"/>
    </font>
    <font>
      <b/>
      <sz val="11"/>
      <color theme="0"/>
      <name val="Century Gothic"/>
      <family val="2"/>
    </font>
    <font>
      <sz val="12"/>
      <color rgb="FFFF0000"/>
      <name val="Century Gothic"/>
      <family val="2"/>
    </font>
    <font>
      <b/>
      <sz val="18"/>
      <name val="Century Gothic"/>
      <family val="2"/>
    </font>
    <font>
      <b/>
      <sz val="12"/>
      <color rgb="FF000000"/>
      <name val="Century Gothic"/>
      <family val="2"/>
    </font>
    <font>
      <b/>
      <sz val="14"/>
      <color indexed="8"/>
      <name val="Century Gothic"/>
      <family val="2"/>
    </font>
    <font>
      <sz val="11"/>
      <color theme="1"/>
      <name val="Segoe UI Historic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BBE2E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/>
        <bgColor rgb="FF000000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164" fontId="1" fillId="0" borderId="0" applyFont="0" applyFill="0" applyBorder="0" applyAlignment="0" applyProtection="0"/>
  </cellStyleXfs>
  <cellXfs count="933">
    <xf numFmtId="0" fontId="0" fillId="0" borderId="0" xfId="0"/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7" fillId="0" borderId="0" xfId="0" applyFont="1"/>
    <xf numFmtId="0" fontId="10" fillId="0" borderId="0" xfId="0" applyFont="1"/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/>
    <xf numFmtId="0" fontId="9" fillId="0" borderId="0" xfId="0" applyFont="1"/>
    <xf numFmtId="0" fontId="13" fillId="0" borderId="0" xfId="0" applyFont="1"/>
    <xf numFmtId="0" fontId="8" fillId="0" borderId="0" xfId="0" applyFont="1"/>
    <xf numFmtId="0" fontId="14" fillId="0" borderId="0" xfId="0" applyFont="1"/>
    <xf numFmtId="0" fontId="15" fillId="0" borderId="0" xfId="0" applyFont="1"/>
    <xf numFmtId="0" fontId="15" fillId="0" borderId="1" xfId="0" applyFont="1" applyBorder="1" applyAlignment="1">
      <alignment vertical="center"/>
    </xf>
    <xf numFmtId="0" fontId="15" fillId="0" borderId="1" xfId="0" applyFont="1" applyBorder="1"/>
    <xf numFmtId="0" fontId="15" fillId="0" borderId="2" xfId="0" applyFont="1" applyBorder="1"/>
    <xf numFmtId="0" fontId="15" fillId="0" borderId="3" xfId="0" applyFont="1" applyBorder="1"/>
    <xf numFmtId="0" fontId="8" fillId="3" borderId="4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left" vertical="center" wrapText="1"/>
    </xf>
    <xf numFmtId="43" fontId="8" fillId="4" borderId="8" xfId="0" applyNumberFormat="1" applyFont="1" applyFill="1" applyBorder="1" applyAlignment="1">
      <alignment horizontal="left" vertical="center" wrapText="1"/>
    </xf>
    <xf numFmtId="0" fontId="16" fillId="5" borderId="8" xfId="0" applyFont="1" applyFill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9" fillId="0" borderId="8" xfId="0" applyFont="1" applyBorder="1" applyAlignment="1">
      <alignment horizontal="left" vertical="center" wrapText="1"/>
    </xf>
    <xf numFmtId="0" fontId="9" fillId="6" borderId="8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4" fontId="9" fillId="5" borderId="8" xfId="0" applyNumberFormat="1" applyFont="1" applyFill="1" applyBorder="1" applyAlignment="1">
      <alignment horizontal="right" vertical="center"/>
    </xf>
    <xf numFmtId="43" fontId="11" fillId="5" borderId="8" xfId="3" applyFont="1" applyFill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8" xfId="0" applyFont="1" applyBorder="1"/>
    <xf numFmtId="0" fontId="9" fillId="0" borderId="8" xfId="0" applyFont="1" applyBorder="1" applyAlignment="1">
      <alignment vertical="center"/>
    </xf>
    <xf numFmtId="0" fontId="9" fillId="6" borderId="8" xfId="0" applyFont="1" applyFill="1" applyBorder="1"/>
    <xf numFmtId="43" fontId="15" fillId="0" borderId="8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vertical="center" wrapText="1"/>
    </xf>
    <xf numFmtId="43" fontId="11" fillId="5" borderId="5" xfId="3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vertical="center" wrapText="1"/>
    </xf>
    <xf numFmtId="0" fontId="17" fillId="5" borderId="8" xfId="0" applyFont="1" applyFill="1" applyBorder="1" applyAlignment="1">
      <alignment vertical="center" wrapText="1"/>
    </xf>
    <xf numFmtId="0" fontId="15" fillId="5" borderId="8" xfId="0" applyFont="1" applyFill="1" applyBorder="1" applyAlignment="1">
      <alignment vertical="center" wrapText="1"/>
    </xf>
    <xf numFmtId="0" fontId="15" fillId="5" borderId="8" xfId="0" applyFont="1" applyFill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/>
    </xf>
    <xf numFmtId="43" fontId="8" fillId="5" borderId="5" xfId="3" applyFont="1" applyFill="1" applyBorder="1" applyAlignment="1">
      <alignment horizontal="center" vertical="center" wrapText="1"/>
    </xf>
    <xf numFmtId="43" fontId="8" fillId="5" borderId="8" xfId="3" applyFont="1" applyFill="1" applyBorder="1" applyAlignment="1">
      <alignment horizontal="center" vertical="center" wrapText="1"/>
    </xf>
    <xf numFmtId="0" fontId="15" fillId="5" borderId="8" xfId="0" applyFont="1" applyFill="1" applyBorder="1"/>
    <xf numFmtId="43" fontId="15" fillId="5" borderId="8" xfId="0" applyNumberFormat="1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8" xfId="0" applyFont="1" applyFill="1" applyBorder="1"/>
    <xf numFmtId="43" fontId="11" fillId="5" borderId="9" xfId="3" applyFont="1" applyFill="1" applyBorder="1" applyAlignment="1">
      <alignment horizontal="center" vertical="center" wrapText="1"/>
    </xf>
    <xf numFmtId="0" fontId="17" fillId="0" borderId="8" xfId="0" applyFont="1" applyBorder="1" applyAlignment="1">
      <alignment vertical="center" wrapText="1"/>
    </xf>
    <xf numFmtId="0" fontId="16" fillId="0" borderId="8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/>
    </xf>
    <xf numFmtId="43" fontId="15" fillId="2" borderId="11" xfId="0" applyNumberFormat="1" applyFont="1" applyFill="1" applyBorder="1"/>
    <xf numFmtId="43" fontId="15" fillId="0" borderId="0" xfId="1" applyFont="1"/>
    <xf numFmtId="0" fontId="18" fillId="5" borderId="12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43" fontId="19" fillId="7" borderId="11" xfId="3" applyFont="1" applyFill="1" applyBorder="1" applyAlignment="1">
      <alignment horizontal="center" vertical="center" wrapText="1"/>
    </xf>
    <xf numFmtId="43" fontId="0" fillId="0" borderId="0" xfId="1" applyFont="1"/>
    <xf numFmtId="43" fontId="0" fillId="0" borderId="0" xfId="0" applyNumberFormat="1"/>
    <xf numFmtId="0" fontId="20" fillId="5" borderId="12" xfId="0" applyFont="1" applyFill="1" applyBorder="1" applyAlignment="1">
      <alignment horizontal="left"/>
    </xf>
    <xf numFmtId="0" fontId="20" fillId="5" borderId="15" xfId="0" applyFont="1" applyFill="1" applyBorder="1" applyAlignment="1">
      <alignment horizontal="center" vertical="center"/>
    </xf>
    <xf numFmtId="0" fontId="20" fillId="8" borderId="1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43" fontId="24" fillId="9" borderId="1" xfId="1" applyFont="1" applyFill="1" applyBorder="1" applyAlignment="1">
      <alignment horizontal="left"/>
    </xf>
    <xf numFmtId="43" fontId="24" fillId="9" borderId="8" xfId="1" applyFont="1" applyFill="1" applyBorder="1" applyAlignment="1">
      <alignment horizontal="left"/>
    </xf>
    <xf numFmtId="164" fontId="3" fillId="10" borderId="11" xfId="0" applyNumberFormat="1" applyFont="1" applyFill="1" applyBorder="1"/>
    <xf numFmtId="0" fontId="3" fillId="0" borderId="8" xfId="0" applyFont="1" applyBorder="1" applyAlignment="1">
      <alignment horizontal="right"/>
    </xf>
    <xf numFmtId="164" fontId="3" fillId="2" borderId="8" xfId="0" applyNumberFormat="1" applyFont="1" applyFill="1" applyBorder="1"/>
    <xf numFmtId="0" fontId="3" fillId="5" borderId="8" xfId="0" applyFont="1" applyFill="1" applyBorder="1" applyAlignment="1">
      <alignment horizontal="right"/>
    </xf>
    <xf numFmtId="164" fontId="3" fillId="5" borderId="8" xfId="0" applyNumberFormat="1" applyFont="1" applyFill="1" applyBorder="1"/>
    <xf numFmtId="0" fontId="3" fillId="5" borderId="5" xfId="0" applyFont="1" applyFill="1" applyBorder="1" applyAlignment="1">
      <alignment horizontal="right"/>
    </xf>
    <xf numFmtId="164" fontId="3" fillId="5" borderId="4" xfId="0" applyNumberFormat="1" applyFont="1" applyFill="1" applyBorder="1"/>
    <xf numFmtId="43" fontId="3" fillId="11" borderId="11" xfId="1" applyFont="1" applyFill="1" applyBorder="1"/>
    <xf numFmtId="164" fontId="3" fillId="5" borderId="0" xfId="0" applyNumberFormat="1" applyFont="1" applyFill="1"/>
    <xf numFmtId="0" fontId="25" fillId="0" borderId="0" xfId="0" applyFont="1"/>
    <xf numFmtId="0" fontId="26" fillId="0" borderId="0" xfId="0" applyFont="1"/>
    <xf numFmtId="0" fontId="26" fillId="0" borderId="0" xfId="0" applyFont="1" applyAlignment="1">
      <alignment horizontal="left" vertical="center" wrapText="1"/>
    </xf>
    <xf numFmtId="0" fontId="27" fillId="0" borderId="0" xfId="0" applyFont="1"/>
    <xf numFmtId="0" fontId="28" fillId="0" borderId="0" xfId="0" applyFont="1" applyAlignment="1">
      <alignment horizontal="center"/>
    </xf>
    <xf numFmtId="0" fontId="29" fillId="4" borderId="8" xfId="0" applyFont="1" applyFill="1" applyBorder="1" applyAlignment="1">
      <alignment horizontal="left" vertical="center" wrapText="1"/>
    </xf>
    <xf numFmtId="43" fontId="29" fillId="4" borderId="8" xfId="1" applyFont="1" applyFill="1" applyBorder="1" applyAlignment="1">
      <alignment horizontal="center" vertical="center" wrapText="1"/>
    </xf>
    <xf numFmtId="0" fontId="30" fillId="0" borderId="8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6" borderId="8" xfId="0" applyFont="1" applyFill="1" applyBorder="1" applyAlignment="1">
      <alignment horizontal="center" vertical="center" wrapText="1"/>
    </xf>
    <xf numFmtId="0" fontId="32" fillId="5" borderId="8" xfId="0" applyFont="1" applyFill="1" applyBorder="1" applyAlignment="1">
      <alignment horizontal="center" vertical="center"/>
    </xf>
    <xf numFmtId="0" fontId="25" fillId="6" borderId="8" xfId="0" applyFont="1" applyFill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6" borderId="0" xfId="0" applyFont="1" applyFill="1" applyAlignment="1">
      <alignment horizontal="center" vertical="center"/>
    </xf>
    <xf numFmtId="4" fontId="25" fillId="0" borderId="8" xfId="0" applyNumberFormat="1" applyFont="1" applyBorder="1" applyAlignment="1">
      <alignment horizontal="right" vertical="center"/>
    </xf>
    <xf numFmtId="0" fontId="33" fillId="0" borderId="8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0" fontId="25" fillId="5" borderId="8" xfId="0" applyFont="1" applyFill="1" applyBorder="1" applyAlignment="1">
      <alignment horizontal="center" vertical="center"/>
    </xf>
    <xf numFmtId="43" fontId="25" fillId="5" borderId="8" xfId="1" applyFont="1" applyFill="1" applyBorder="1" applyAlignment="1">
      <alignment horizontal="center" vertical="center"/>
    </xf>
    <xf numFmtId="4" fontId="25" fillId="5" borderId="8" xfId="0" applyNumberFormat="1" applyFont="1" applyFill="1" applyBorder="1" applyAlignment="1">
      <alignment horizontal="right" vertical="center"/>
    </xf>
    <xf numFmtId="0" fontId="34" fillId="0" borderId="8" xfId="0" applyFont="1" applyBorder="1" applyAlignment="1">
      <alignment horizontal="center" vertical="center" wrapText="1"/>
    </xf>
    <xf numFmtId="0" fontId="34" fillId="5" borderId="8" xfId="0" applyFont="1" applyFill="1" applyBorder="1" applyAlignment="1">
      <alignment horizontal="center" vertical="center"/>
    </xf>
    <xf numFmtId="0" fontId="25" fillId="5" borderId="0" xfId="0" applyFont="1" applyFill="1"/>
    <xf numFmtId="0" fontId="20" fillId="5" borderId="8" xfId="0" applyFont="1" applyFill="1" applyBorder="1" applyAlignment="1">
      <alignment horizontal="center" vertical="center"/>
    </xf>
    <xf numFmtId="4" fontId="34" fillId="5" borderId="8" xfId="0" applyNumberFormat="1" applyFont="1" applyFill="1" applyBorder="1" applyAlignment="1">
      <alignment horizontal="right" vertical="center"/>
    </xf>
    <xf numFmtId="0" fontId="34" fillId="0" borderId="8" xfId="0" applyFont="1" applyBorder="1" applyAlignment="1">
      <alignment horizontal="center" vertical="center"/>
    </xf>
    <xf numFmtId="0" fontId="32" fillId="5" borderId="8" xfId="0" applyFont="1" applyFill="1" applyBorder="1"/>
    <xf numFmtId="0" fontId="35" fillId="0" borderId="0" xfId="0" applyFont="1"/>
    <xf numFmtId="0" fontId="30" fillId="5" borderId="8" xfId="0" applyFont="1" applyFill="1" applyBorder="1" applyAlignment="1">
      <alignment horizontal="left" vertical="center" wrapText="1"/>
    </xf>
    <xf numFmtId="0" fontId="3" fillId="0" borderId="0" xfId="0" applyFont="1"/>
    <xf numFmtId="0" fontId="20" fillId="5" borderId="8" xfId="0" applyFont="1" applyFill="1" applyBorder="1"/>
    <xf numFmtId="4" fontId="20" fillId="0" borderId="8" xfId="0" applyNumberFormat="1" applyFont="1" applyBorder="1" applyAlignment="1">
      <alignment horizontal="right" vertical="center"/>
    </xf>
    <xf numFmtId="0" fontId="20" fillId="0" borderId="8" xfId="0" applyFont="1" applyBorder="1" applyAlignment="1">
      <alignment horizontal="center" vertical="center"/>
    </xf>
    <xf numFmtId="0" fontId="32" fillId="0" borderId="0" xfId="0" applyFont="1"/>
    <xf numFmtId="0" fontId="36" fillId="0" borderId="8" xfId="0" applyFont="1" applyBorder="1" applyAlignment="1">
      <alignment vertical="center" wrapText="1"/>
    </xf>
    <xf numFmtId="0" fontId="37" fillId="0" borderId="8" xfId="0" applyFont="1" applyBorder="1" applyAlignment="1">
      <alignment horizontal="center" vertical="center"/>
    </xf>
    <xf numFmtId="0" fontId="37" fillId="5" borderId="8" xfId="0" applyFont="1" applyFill="1" applyBorder="1" applyAlignment="1">
      <alignment horizontal="center" vertical="center"/>
    </xf>
    <xf numFmtId="0" fontId="37" fillId="0" borderId="0" xfId="0" applyFont="1"/>
    <xf numFmtId="4" fontId="37" fillId="0" borderId="8" xfId="0" applyNumberFormat="1" applyFont="1" applyBorder="1" applyAlignment="1">
      <alignment horizontal="right" vertical="center"/>
    </xf>
    <xf numFmtId="0" fontId="34" fillId="0" borderId="8" xfId="0" applyFont="1" applyBorder="1" applyAlignment="1">
      <alignment horizontal="center"/>
    </xf>
    <xf numFmtId="0" fontId="32" fillId="0" borderId="8" xfId="0" applyFont="1" applyBorder="1"/>
    <xf numFmtId="0" fontId="34" fillId="5" borderId="8" xfId="0" applyFont="1" applyFill="1" applyBorder="1"/>
    <xf numFmtId="0" fontId="34" fillId="0" borderId="8" xfId="0" applyFont="1" applyBorder="1"/>
    <xf numFmtId="0" fontId="20" fillId="0" borderId="8" xfId="0" applyFont="1" applyBorder="1"/>
    <xf numFmtId="0" fontId="34" fillId="0" borderId="8" xfId="0" applyFont="1" applyBorder="1" applyAlignment="1">
      <alignment vertical="center"/>
    </xf>
    <xf numFmtId="0" fontId="29" fillId="0" borderId="0" xfId="0" applyFont="1"/>
    <xf numFmtId="0" fontId="34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0" fontId="25" fillId="6" borderId="4" xfId="0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/>
    </xf>
    <xf numFmtId="0" fontId="20" fillId="0" borderId="4" xfId="0" applyFont="1" applyBorder="1"/>
    <xf numFmtId="0" fontId="34" fillId="0" borderId="4" xfId="0" applyFont="1" applyBorder="1"/>
    <xf numFmtId="0" fontId="34" fillId="0" borderId="4" xfId="0" applyFont="1" applyBorder="1" applyAlignment="1">
      <alignment horizontal="center" vertical="center"/>
    </xf>
    <xf numFmtId="0" fontId="37" fillId="5" borderId="4" xfId="0" applyFont="1" applyFill="1" applyBorder="1" applyAlignment="1">
      <alignment horizontal="center" vertical="center"/>
    </xf>
    <xf numFmtId="0" fontId="34" fillId="5" borderId="4" xfId="0" applyFont="1" applyFill="1" applyBorder="1"/>
    <xf numFmtId="4" fontId="34" fillId="0" borderId="4" xfId="0" applyNumberFormat="1" applyFont="1" applyBorder="1" applyAlignment="1">
      <alignment horizontal="right" vertical="center"/>
    </xf>
    <xf numFmtId="0" fontId="34" fillId="0" borderId="8" xfId="0" applyFont="1" applyBorder="1" applyAlignment="1">
      <alignment vertical="center" wrapText="1"/>
    </xf>
    <xf numFmtId="0" fontId="0" fillId="0" borderId="8" xfId="0" applyBorder="1"/>
    <xf numFmtId="0" fontId="31" fillId="5" borderId="4" xfId="0" applyFont="1" applyFill="1" applyBorder="1" applyAlignment="1">
      <alignment horizontal="center" vertical="center" wrapText="1"/>
    </xf>
    <xf numFmtId="4" fontId="32" fillId="5" borderId="8" xfId="0" applyNumberFormat="1" applyFont="1" applyFill="1" applyBorder="1" applyAlignment="1">
      <alignment horizontal="right" vertical="center"/>
    </xf>
    <xf numFmtId="0" fontId="31" fillId="0" borderId="8" xfId="0" applyFont="1" applyBorder="1" applyAlignment="1">
      <alignment vertical="center" wrapText="1"/>
    </xf>
    <xf numFmtId="0" fontId="31" fillId="5" borderId="4" xfId="0" applyFont="1" applyFill="1" applyBorder="1" applyAlignment="1">
      <alignment vertical="center" wrapText="1"/>
    </xf>
    <xf numFmtId="0" fontId="25" fillId="0" borderId="4" xfId="0" applyFont="1" applyBorder="1" applyAlignment="1">
      <alignment horizontal="left" vertical="center" wrapText="1"/>
    </xf>
    <xf numFmtId="0" fontId="32" fillId="5" borderId="4" xfId="0" applyFont="1" applyFill="1" applyBorder="1" applyAlignment="1">
      <alignment horizontal="center" vertical="center"/>
    </xf>
    <xf numFmtId="4" fontId="25" fillId="5" borderId="4" xfId="0" applyNumberFormat="1" applyFont="1" applyFill="1" applyBorder="1" applyAlignment="1">
      <alignment horizontal="right" vertical="center"/>
    </xf>
    <xf numFmtId="0" fontId="25" fillId="0" borderId="4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 wrapText="1"/>
    </xf>
    <xf numFmtId="0" fontId="29" fillId="5" borderId="8" xfId="0" applyFont="1" applyFill="1" applyBorder="1" applyAlignment="1">
      <alignment horizontal="left" vertical="center" wrapText="1"/>
    </xf>
    <xf numFmtId="0" fontId="31" fillId="6" borderId="8" xfId="0" applyFont="1" applyFill="1" applyBorder="1" applyAlignment="1">
      <alignment horizontal="center" vertical="center" wrapText="1"/>
    </xf>
    <xf numFmtId="0" fontId="31" fillId="5" borderId="8" xfId="0" applyFont="1" applyFill="1" applyBorder="1" applyAlignment="1">
      <alignment horizontal="left" vertical="center" wrapText="1"/>
    </xf>
    <xf numFmtId="0" fontId="31" fillId="6" borderId="4" xfId="0" applyFont="1" applyFill="1" applyBorder="1" applyAlignment="1">
      <alignment horizontal="center" vertical="center" wrapText="1"/>
    </xf>
    <xf numFmtId="0" fontId="29" fillId="5" borderId="4" xfId="0" applyFont="1" applyFill="1" applyBorder="1" applyAlignment="1">
      <alignment horizontal="center" vertical="center" wrapText="1"/>
    </xf>
    <xf numFmtId="0" fontId="25" fillId="0" borderId="8" xfId="0" applyFont="1" applyBorder="1"/>
    <xf numFmtId="0" fontId="32" fillId="0" borderId="4" xfId="0" applyFont="1" applyBorder="1"/>
    <xf numFmtId="0" fontId="34" fillId="0" borderId="2" xfId="0" applyFont="1" applyBorder="1" applyAlignment="1">
      <alignment horizontal="center" vertical="center"/>
    </xf>
    <xf numFmtId="43" fontId="32" fillId="5" borderId="11" xfId="0" applyNumberFormat="1" applyFont="1" applyFill="1" applyBorder="1" applyAlignment="1">
      <alignment horizontal="center" vertical="center"/>
    </xf>
    <xf numFmtId="0" fontId="25" fillId="0" borderId="7" xfId="0" applyFont="1" applyBorder="1"/>
    <xf numFmtId="43" fontId="25" fillId="0" borderId="8" xfId="1" applyFont="1" applyBorder="1"/>
    <xf numFmtId="43" fontId="32" fillId="5" borderId="8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left"/>
    </xf>
    <xf numFmtId="0" fontId="39" fillId="0" borderId="0" xfId="0" applyFont="1" applyAlignment="1">
      <alignment horizontal="left"/>
    </xf>
    <xf numFmtId="0" fontId="39" fillId="0" borderId="0" xfId="0" applyFont="1"/>
    <xf numFmtId="0" fontId="38" fillId="0" borderId="0" xfId="0" applyFont="1"/>
    <xf numFmtId="43" fontId="39" fillId="0" borderId="0" xfId="0" applyNumberFormat="1" applyFont="1"/>
    <xf numFmtId="0" fontId="32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43" fontId="38" fillId="0" borderId="0" xfId="1" applyFont="1" applyBorder="1"/>
    <xf numFmtId="43" fontId="28" fillId="0" borderId="0" xfId="0" applyNumberFormat="1" applyFont="1"/>
    <xf numFmtId="43" fontId="32" fillId="5" borderId="0" xfId="0" applyNumberFormat="1" applyFont="1" applyFill="1" applyAlignment="1">
      <alignment horizontal="center" vertical="center"/>
    </xf>
    <xf numFmtId="43" fontId="25" fillId="0" borderId="0" xfId="1" applyFont="1"/>
    <xf numFmtId="0" fontId="28" fillId="0" borderId="0" xfId="0" applyFont="1"/>
    <xf numFmtId="43" fontId="25" fillId="0" borderId="0" xfId="0" applyNumberFormat="1" applyFont="1"/>
    <xf numFmtId="0" fontId="40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left" wrapText="1"/>
    </xf>
    <xf numFmtId="0" fontId="11" fillId="0" borderId="0" xfId="0" applyFont="1" applyAlignment="1">
      <alignment horizontal="center" vertical="center"/>
    </xf>
    <xf numFmtId="0" fontId="15" fillId="3" borderId="4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wrapText="1"/>
    </xf>
    <xf numFmtId="0" fontId="15" fillId="3" borderId="6" xfId="0" applyFont="1" applyFill="1" applyBorder="1" applyAlignment="1">
      <alignment horizontal="center" wrapText="1"/>
    </xf>
    <xf numFmtId="0" fontId="15" fillId="3" borderId="7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vertical="center" wrapText="1"/>
    </xf>
    <xf numFmtId="43" fontId="32" fillId="0" borderId="8" xfId="0" applyNumberFormat="1" applyFont="1" applyBorder="1" applyAlignment="1">
      <alignment horizontal="center" vertical="center"/>
    </xf>
    <xf numFmtId="43" fontId="44" fillId="0" borderId="8" xfId="0" applyNumberFormat="1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25" fillId="5" borderId="8" xfId="0" applyFont="1" applyFill="1" applyBorder="1" applyAlignment="1">
      <alignment horizontal="center" vertical="center" wrapText="1"/>
    </xf>
    <xf numFmtId="4" fontId="25" fillId="0" borderId="8" xfId="0" applyNumberFormat="1" applyFont="1" applyBorder="1" applyAlignment="1">
      <alignment horizontal="center" vertical="center"/>
    </xf>
    <xf numFmtId="165" fontId="46" fillId="5" borderId="8" xfId="0" applyNumberFormat="1" applyFont="1" applyFill="1" applyBorder="1" applyAlignment="1">
      <alignment horizontal="center" vertical="center"/>
    </xf>
    <xf numFmtId="43" fontId="46" fillId="0" borderId="8" xfId="3" applyFont="1" applyBorder="1" applyAlignment="1">
      <alignment horizontal="center" vertical="center"/>
    </xf>
    <xf numFmtId="43" fontId="25" fillId="0" borderId="8" xfId="1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 wrapText="1"/>
    </xf>
    <xf numFmtId="0" fontId="25" fillId="5" borderId="8" xfId="0" applyFont="1" applyFill="1" applyBorder="1" applyAlignment="1">
      <alignment horizontal="left" vertical="center" wrapText="1"/>
    </xf>
    <xf numFmtId="0" fontId="31" fillId="6" borderId="8" xfId="0" applyFont="1" applyFill="1" applyBorder="1" applyAlignment="1">
      <alignment horizontal="center" vertical="center"/>
    </xf>
    <xf numFmtId="43" fontId="25" fillId="0" borderId="8" xfId="1" applyFont="1" applyBorder="1" applyAlignment="1">
      <alignment horizontal="center" vertical="center" wrapText="1"/>
    </xf>
    <xf numFmtId="165" fontId="46" fillId="5" borderId="8" xfId="0" applyNumberFormat="1" applyFont="1" applyFill="1" applyBorder="1" applyAlignment="1">
      <alignment horizontal="center" vertical="center" wrapText="1"/>
    </xf>
    <xf numFmtId="43" fontId="46" fillId="0" borderId="8" xfId="3" applyFont="1" applyBorder="1" applyAlignment="1">
      <alignment horizontal="center" vertical="center" wrapText="1"/>
    </xf>
    <xf numFmtId="43" fontId="25" fillId="0" borderId="8" xfId="1" applyFont="1" applyFill="1" applyBorder="1" applyAlignment="1">
      <alignment horizontal="center" vertical="center" wrapText="1"/>
    </xf>
    <xf numFmtId="0" fontId="47" fillId="0" borderId="8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165" fontId="46" fillId="0" borderId="8" xfId="0" applyNumberFormat="1" applyFont="1" applyBorder="1" applyAlignment="1">
      <alignment horizontal="center" vertical="center" wrapText="1"/>
    </xf>
    <xf numFmtId="43" fontId="46" fillId="0" borderId="8" xfId="3" applyFont="1" applyFill="1" applyBorder="1" applyAlignment="1">
      <alignment horizontal="center" vertical="center" wrapText="1"/>
    </xf>
    <xf numFmtId="0" fontId="48" fillId="0" borderId="8" xfId="0" applyFont="1" applyBorder="1" applyAlignment="1">
      <alignment horizontal="left" vertical="center" wrapText="1"/>
    </xf>
    <xf numFmtId="43" fontId="32" fillId="0" borderId="8" xfId="1" applyFont="1" applyBorder="1" applyAlignment="1">
      <alignment horizontal="center" vertical="center" wrapText="1"/>
    </xf>
    <xf numFmtId="165" fontId="44" fillId="5" borderId="8" xfId="0" applyNumberFormat="1" applyFont="1" applyFill="1" applyBorder="1" applyAlignment="1">
      <alignment horizontal="center" vertical="center" wrapText="1"/>
    </xf>
    <xf numFmtId="43" fontId="44" fillId="0" borderId="8" xfId="3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49" fillId="0" borderId="0" xfId="0" applyFont="1" applyAlignment="1">
      <alignment horizontal="center" vertical="center"/>
    </xf>
    <xf numFmtId="0" fontId="31" fillId="5" borderId="8" xfId="0" applyFont="1" applyFill="1" applyBorder="1" applyAlignment="1">
      <alignment horizontal="center" vertical="center" wrapText="1"/>
    </xf>
    <xf numFmtId="165" fontId="33" fillId="5" borderId="8" xfId="0" applyNumberFormat="1" applyFont="1" applyFill="1" applyBorder="1" applyAlignment="1">
      <alignment horizontal="center" vertical="center" wrapText="1"/>
    </xf>
    <xf numFmtId="165" fontId="30" fillId="5" borderId="8" xfId="0" applyNumberFormat="1" applyFont="1" applyFill="1" applyBorder="1" applyAlignment="1">
      <alignment horizontal="center" vertical="center" wrapText="1"/>
    </xf>
    <xf numFmtId="43" fontId="25" fillId="0" borderId="8" xfId="1" applyFont="1" applyBorder="1" applyAlignment="1">
      <alignment horizontal="right" vertical="center" wrapText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43" fontId="32" fillId="0" borderId="11" xfId="1" applyFont="1" applyFill="1" applyBorder="1" applyAlignment="1">
      <alignment horizontal="center" vertical="center"/>
    </xf>
    <xf numFmtId="0" fontId="40" fillId="0" borderId="0" xfId="0" applyFont="1" applyAlignment="1">
      <alignment horizontal="left" vertical="center"/>
    </xf>
    <xf numFmtId="43" fontId="49" fillId="0" borderId="0" xfId="1" applyFont="1" applyFill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  <xf numFmtId="43" fontId="51" fillId="5" borderId="0" xfId="0" applyNumberFormat="1" applyFont="1" applyFill="1" applyAlignment="1">
      <alignment horizontal="center" vertical="center"/>
    </xf>
    <xf numFmtId="0" fontId="49" fillId="0" borderId="0" xfId="0" applyFont="1" applyAlignment="1">
      <alignment horizontal="left" vertical="center" wrapText="1"/>
    </xf>
    <xf numFmtId="0" fontId="52" fillId="0" borderId="0" xfId="0" applyFont="1" applyAlignment="1">
      <alignment horizontal="center" vertical="center"/>
    </xf>
    <xf numFmtId="0" fontId="53" fillId="0" borderId="24" xfId="0" applyFont="1" applyBorder="1"/>
    <xf numFmtId="0" fontId="53" fillId="0" borderId="25" xfId="0" applyFont="1" applyBorder="1"/>
    <xf numFmtId="0" fontId="53" fillId="0" borderId="0" xfId="0" applyFont="1"/>
    <xf numFmtId="0" fontId="0" fillId="0" borderId="0" xfId="0" applyAlignment="1">
      <alignment vertical="top" wrapText="1"/>
    </xf>
    <xf numFmtId="0" fontId="9" fillId="0" borderId="0" xfId="0" applyFont="1" applyAlignment="1">
      <alignment vertical="top" wrapText="1"/>
    </xf>
    <xf numFmtId="0" fontId="54" fillId="0" borderId="0" xfId="0" applyFont="1"/>
    <xf numFmtId="0" fontId="55" fillId="0" borderId="0" xfId="0" applyFont="1"/>
    <xf numFmtId="0" fontId="56" fillId="0" borderId="0" xfId="0" applyFont="1" applyAlignment="1">
      <alignment vertical="top" wrapText="1"/>
    </xf>
    <xf numFmtId="0" fontId="56" fillId="0" borderId="0" xfId="0" applyFont="1"/>
    <xf numFmtId="4" fontId="8" fillId="4" borderId="8" xfId="0" applyNumberFormat="1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9" fillId="0" borderId="0" xfId="0" applyFont="1"/>
    <xf numFmtId="0" fontId="8" fillId="5" borderId="1" xfId="0" applyFont="1" applyFill="1" applyBorder="1" applyAlignment="1">
      <alignment horizontal="left" vertical="center" wrapText="1"/>
    </xf>
    <xf numFmtId="0" fontId="57" fillId="5" borderId="1" xfId="0" applyFont="1" applyFill="1" applyBorder="1" applyAlignment="1">
      <alignment horizontal="left" vertical="center" wrapText="1"/>
    </xf>
    <xf numFmtId="0" fontId="57" fillId="5" borderId="8" xfId="0" applyFont="1" applyFill="1" applyBorder="1" applyAlignment="1">
      <alignment horizontal="left" vertical="center" wrapText="1"/>
    </xf>
    <xf numFmtId="0" fontId="58" fillId="5" borderId="8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 wrapText="1"/>
    </xf>
    <xf numFmtId="0" fontId="57" fillId="5" borderId="8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 wrapText="1"/>
    </xf>
    <xf numFmtId="4" fontId="57" fillId="5" borderId="8" xfId="0" applyNumberFormat="1" applyFont="1" applyFill="1" applyBorder="1" applyAlignment="1">
      <alignment horizontal="center" vertical="center"/>
    </xf>
    <xf numFmtId="0" fontId="58" fillId="0" borderId="8" xfId="0" applyFont="1" applyBorder="1" applyAlignment="1">
      <alignment horizontal="center" vertical="center"/>
    </xf>
    <xf numFmtId="0" fontId="5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5" borderId="8" xfId="0" applyFont="1" applyFill="1" applyBorder="1" applyAlignment="1">
      <alignment vertical="center" wrapText="1"/>
    </xf>
    <xf numFmtId="0" fontId="8" fillId="6" borderId="8" xfId="0" applyFont="1" applyFill="1" applyBorder="1" applyAlignment="1">
      <alignment horizontal="left" vertical="center" wrapText="1"/>
    </xf>
    <xf numFmtId="0" fontId="11" fillId="5" borderId="8" xfId="0" applyFont="1" applyFill="1" applyBorder="1" applyAlignment="1">
      <alignment vertical="top" wrapText="1"/>
    </xf>
    <xf numFmtId="4" fontId="11" fillId="0" borderId="8" xfId="0" applyNumberFormat="1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4" fontId="11" fillId="5" borderId="8" xfId="0" applyNumberFormat="1" applyFont="1" applyFill="1" applyBorder="1" applyAlignment="1">
      <alignment horizontal="right" vertical="center" wrapText="1"/>
    </xf>
    <xf numFmtId="0" fontId="15" fillId="0" borderId="8" xfId="0" applyFont="1" applyBorder="1" applyAlignment="1">
      <alignment horizontal="left" vertical="center" wrapText="1"/>
    </xf>
    <xf numFmtId="0" fontId="8" fillId="5" borderId="8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4" fontId="8" fillId="0" borderId="8" xfId="0" applyNumberFormat="1" applyFont="1" applyBorder="1" applyAlignment="1">
      <alignment horizontal="center" vertical="center" wrapText="1"/>
    </xf>
    <xf numFmtId="0" fontId="60" fillId="5" borderId="8" xfId="0" applyFont="1" applyFill="1" applyBorder="1" applyAlignment="1">
      <alignment vertical="center" wrapText="1"/>
    </xf>
    <xf numFmtId="4" fontId="8" fillId="5" borderId="8" xfId="0" applyNumberFormat="1" applyFont="1" applyFill="1" applyBorder="1" applyAlignment="1">
      <alignment horizontal="center" vertical="center" wrapText="1"/>
    </xf>
    <xf numFmtId="4" fontId="11" fillId="5" borderId="8" xfId="0" applyNumberFormat="1" applyFont="1" applyFill="1" applyBorder="1" applyAlignment="1">
      <alignment horizontal="center" vertical="center" wrapText="1"/>
    </xf>
    <xf numFmtId="165" fontId="9" fillId="5" borderId="8" xfId="0" applyNumberFormat="1" applyFont="1" applyFill="1" applyBorder="1" applyAlignment="1">
      <alignment horizontal="left" vertical="center"/>
    </xf>
    <xf numFmtId="43" fontId="9" fillId="0" borderId="8" xfId="3" applyFont="1" applyBorder="1" applyAlignment="1">
      <alignment horizontal="right" vertical="center"/>
    </xf>
    <xf numFmtId="4" fontId="9" fillId="0" borderId="8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4" fontId="15" fillId="5" borderId="8" xfId="0" applyNumberFormat="1" applyFont="1" applyFill="1" applyBorder="1" applyAlignment="1">
      <alignment horizontal="right" vertical="center"/>
    </xf>
    <xf numFmtId="43" fontId="15" fillId="0" borderId="8" xfId="0" applyNumberFormat="1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right" vertical="center" wrapText="1"/>
    </xf>
    <xf numFmtId="4" fontId="9" fillId="0" borderId="8" xfId="0" applyNumberFormat="1" applyFont="1" applyBorder="1" applyAlignment="1">
      <alignment horizontal="right" vertical="center"/>
    </xf>
    <xf numFmtId="0" fontId="16" fillId="0" borderId="8" xfId="0" applyFont="1" applyBorder="1" applyAlignment="1">
      <alignment horizontal="center" vertical="center" wrapText="1"/>
    </xf>
    <xf numFmtId="4" fontId="8" fillId="4" borderId="8" xfId="0" applyNumberFormat="1" applyFont="1" applyFill="1" applyBorder="1" applyAlignment="1">
      <alignment horizontal="right" vertical="center" wrapText="1"/>
    </xf>
    <xf numFmtId="43" fontId="9" fillId="0" borderId="8" xfId="0" applyNumberFormat="1" applyFont="1" applyBorder="1" applyAlignment="1">
      <alignment horizontal="center" vertical="center"/>
    </xf>
    <xf numFmtId="43" fontId="9" fillId="0" borderId="8" xfId="0" applyNumberFormat="1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/>
    <xf numFmtId="0" fontId="16" fillId="0" borderId="4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58" fillId="0" borderId="1" xfId="0" applyFont="1" applyBorder="1" applyAlignment="1">
      <alignment horizontal="left" vertical="center" wrapText="1"/>
    </xf>
    <xf numFmtId="0" fontId="57" fillId="0" borderId="1" xfId="0" applyFont="1" applyBorder="1" applyAlignment="1">
      <alignment horizontal="left" vertical="center" wrapText="1"/>
    </xf>
    <xf numFmtId="0" fontId="58" fillId="0" borderId="1" xfId="0" applyFont="1" applyBorder="1" applyAlignment="1">
      <alignment horizontal="center" vertical="center"/>
    </xf>
    <xf numFmtId="0" fontId="58" fillId="5" borderId="1" xfId="0" applyFont="1" applyFill="1" applyBorder="1" applyAlignment="1">
      <alignment horizontal="left" vertical="center" wrapText="1"/>
    </xf>
    <xf numFmtId="0" fontId="58" fillId="5" borderId="1" xfId="0" applyFont="1" applyFill="1" applyBorder="1" applyAlignment="1">
      <alignment horizontal="center" vertical="center"/>
    </xf>
    <xf numFmtId="4" fontId="58" fillId="0" borderId="8" xfId="0" applyNumberFormat="1" applyFont="1" applyBorder="1" applyAlignment="1">
      <alignment horizontal="center" vertical="center"/>
    </xf>
    <xf numFmtId="4" fontId="58" fillId="5" borderId="8" xfId="0" applyNumberFormat="1" applyFont="1" applyFill="1" applyBorder="1" applyAlignment="1">
      <alignment horizontal="right" vertical="center"/>
    </xf>
    <xf numFmtId="0" fontId="58" fillId="5" borderId="1" xfId="0" applyFont="1" applyFill="1" applyBorder="1" applyAlignment="1">
      <alignment horizontal="center" vertical="center" wrapText="1"/>
    </xf>
    <xf numFmtId="4" fontId="58" fillId="5" borderId="8" xfId="0" applyNumberFormat="1" applyFont="1" applyFill="1" applyBorder="1" applyAlignment="1">
      <alignment horizontal="center" vertical="center"/>
    </xf>
    <xf numFmtId="43" fontId="59" fillId="0" borderId="0" xfId="1" applyFont="1"/>
    <xf numFmtId="43" fontId="59" fillId="0" borderId="0" xfId="0" applyNumberFormat="1" applyFont="1"/>
    <xf numFmtId="0" fontId="59" fillId="0" borderId="8" xfId="0" applyFont="1" applyBorder="1"/>
    <xf numFmtId="0" fontId="59" fillId="0" borderId="8" xfId="0" applyFont="1" applyBorder="1" applyAlignment="1">
      <alignment horizontal="right" wrapText="1"/>
    </xf>
    <xf numFmtId="0" fontId="62" fillId="0" borderId="8" xfId="0" applyFont="1" applyBorder="1" applyAlignment="1">
      <alignment horizontal="center"/>
    </xf>
    <xf numFmtId="43" fontId="62" fillId="0" borderId="0" xfId="1" applyFont="1" applyBorder="1"/>
    <xf numFmtId="0" fontId="62" fillId="0" borderId="5" xfId="0" applyFont="1" applyBorder="1" applyAlignment="1">
      <alignment wrapText="1"/>
    </xf>
    <xf numFmtId="0" fontId="62" fillId="0" borderId="6" xfId="0" applyFont="1" applyBorder="1" applyAlignment="1">
      <alignment wrapText="1"/>
    </xf>
    <xf numFmtId="44" fontId="62" fillId="5" borderId="8" xfId="0" applyNumberFormat="1" applyFont="1" applyFill="1" applyBorder="1"/>
    <xf numFmtId="0" fontId="62" fillId="0" borderId="7" xfId="0" applyFont="1" applyBorder="1" applyAlignment="1">
      <alignment wrapText="1"/>
    </xf>
    <xf numFmtId="43" fontId="59" fillId="0" borderId="8" xfId="1" applyFont="1" applyFill="1" applyBorder="1"/>
    <xf numFmtId="43" fontId="63" fillId="8" borderId="8" xfId="1" applyFont="1" applyFill="1" applyBorder="1" applyAlignment="1">
      <alignment horizontal="left"/>
    </xf>
    <xf numFmtId="166" fontId="0" fillId="0" borderId="0" xfId="0" applyNumberFormat="1"/>
    <xf numFmtId="0" fontId="64" fillId="0" borderId="0" xfId="0" applyFont="1" applyAlignment="1">
      <alignment horizontal="center" wrapText="1"/>
    </xf>
    <xf numFmtId="14" fontId="64" fillId="0" borderId="0" xfId="0" applyNumberFormat="1" applyFont="1" applyAlignment="1">
      <alignment horizontal="center" wrapText="1"/>
    </xf>
    <xf numFmtId="0" fontId="65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65" fillId="0" borderId="0" xfId="0" applyFont="1"/>
    <xf numFmtId="0" fontId="64" fillId="0" borderId="0" xfId="0" applyFont="1"/>
    <xf numFmtId="0" fontId="27" fillId="0" borderId="0" xfId="0" applyFont="1" applyAlignment="1">
      <alignment wrapText="1"/>
    </xf>
    <xf numFmtId="0" fontId="29" fillId="4" borderId="5" xfId="0" applyFont="1" applyFill="1" applyBorder="1" applyAlignment="1">
      <alignment horizontal="left" vertical="center" wrapText="1"/>
    </xf>
    <xf numFmtId="0" fontId="29" fillId="4" borderId="33" xfId="0" applyFont="1" applyFill="1" applyBorder="1" applyAlignment="1">
      <alignment horizontal="left" vertical="center" wrapText="1"/>
    </xf>
    <xf numFmtId="167" fontId="29" fillId="4" borderId="8" xfId="1" applyNumberFormat="1" applyFont="1" applyFill="1" applyBorder="1" applyAlignment="1">
      <alignment horizontal="left" vertical="center" wrapText="1"/>
    </xf>
    <xf numFmtId="0" fontId="29" fillId="4" borderId="34" xfId="0" applyFont="1" applyFill="1" applyBorder="1" applyAlignment="1">
      <alignment horizontal="left" vertical="center" wrapText="1"/>
    </xf>
    <xf numFmtId="0" fontId="29" fillId="5" borderId="5" xfId="0" applyFont="1" applyFill="1" applyBorder="1" applyAlignment="1">
      <alignment horizontal="left" vertical="center" wrapText="1"/>
    </xf>
    <xf numFmtId="0" fontId="29" fillId="5" borderId="33" xfId="0" applyFont="1" applyFill="1" applyBorder="1" applyAlignment="1">
      <alignment horizontal="left" vertical="center" wrapText="1"/>
    </xf>
    <xf numFmtId="167" fontId="32" fillId="5" borderId="8" xfId="0" applyNumberFormat="1" applyFont="1" applyFill="1" applyBorder="1" applyAlignment="1">
      <alignment horizontal="center" vertical="center"/>
    </xf>
    <xf numFmtId="0" fontId="29" fillId="5" borderId="34" xfId="0" applyFont="1" applyFill="1" applyBorder="1" applyAlignment="1">
      <alignment horizontal="left" vertical="center" wrapText="1"/>
    </xf>
    <xf numFmtId="0" fontId="0" fillId="5" borderId="0" xfId="0" applyFill="1"/>
    <xf numFmtId="0" fontId="25" fillId="0" borderId="36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/>
    </xf>
    <xf numFmtId="0" fontId="25" fillId="6" borderId="1" xfId="0" applyFont="1" applyFill="1" applyBorder="1" applyAlignment="1">
      <alignment horizontal="center" vertical="center"/>
    </xf>
    <xf numFmtId="0" fontId="25" fillId="0" borderId="1" xfId="0" applyFont="1" applyBorder="1"/>
    <xf numFmtId="43" fontId="66" fillId="0" borderId="1" xfId="3" applyFont="1" applyFill="1" applyBorder="1" applyAlignment="1">
      <alignment horizontal="right" vertical="center" wrapText="1"/>
    </xf>
    <xf numFmtId="43" fontId="32" fillId="0" borderId="1" xfId="0" applyNumberFormat="1" applyFont="1" applyBorder="1" applyAlignment="1">
      <alignment horizontal="center" vertical="center"/>
    </xf>
    <xf numFmtId="43" fontId="32" fillId="0" borderId="37" xfId="0" applyNumberFormat="1" applyFont="1" applyBorder="1" applyAlignment="1">
      <alignment horizontal="center" vertical="center"/>
    </xf>
    <xf numFmtId="0" fontId="0" fillId="12" borderId="0" xfId="0" applyFill="1"/>
    <xf numFmtId="0" fontId="25" fillId="0" borderId="39" xfId="0" applyFont="1" applyBorder="1" applyAlignment="1">
      <alignment horizontal="left" vertical="center" wrapText="1"/>
    </xf>
    <xf numFmtId="43" fontId="66" fillId="0" borderId="8" xfId="3" applyFont="1" applyFill="1" applyBorder="1" applyAlignment="1">
      <alignment horizontal="right" vertical="center" wrapText="1"/>
    </xf>
    <xf numFmtId="43" fontId="32" fillId="0" borderId="4" xfId="0" applyNumberFormat="1" applyFont="1" applyBorder="1" applyAlignment="1">
      <alignment horizontal="center" vertical="center"/>
    </xf>
    <xf numFmtId="43" fontId="32" fillId="0" borderId="9" xfId="0" applyNumberFormat="1" applyFont="1" applyBorder="1" applyAlignment="1">
      <alignment horizontal="center" vertical="center"/>
    </xf>
    <xf numFmtId="0" fontId="0" fillId="2" borderId="0" xfId="0" applyFill="1"/>
    <xf numFmtId="0" fontId="31" fillId="0" borderId="42" xfId="0" applyFont="1" applyBorder="1" applyAlignment="1">
      <alignment horizontal="left" vertical="center" wrapText="1"/>
    </xf>
    <xf numFmtId="0" fontId="31" fillId="0" borderId="42" xfId="0" applyFont="1" applyBorder="1" applyAlignment="1">
      <alignment horizontal="center" vertical="center"/>
    </xf>
    <xf numFmtId="4" fontId="31" fillId="0" borderId="42" xfId="0" applyNumberFormat="1" applyFont="1" applyBorder="1" applyAlignment="1">
      <alignment horizontal="center" vertical="center"/>
    </xf>
    <xf numFmtId="0" fontId="4" fillId="0" borderId="0" xfId="0" applyFont="1"/>
    <xf numFmtId="0" fontId="4" fillId="2" borderId="0" xfId="0" applyFont="1" applyFill="1"/>
    <xf numFmtId="43" fontId="32" fillId="0" borderId="42" xfId="0" applyNumberFormat="1" applyFont="1" applyBorder="1" applyAlignment="1">
      <alignment horizontal="center" vertical="center"/>
    </xf>
    <xf numFmtId="43" fontId="32" fillId="0" borderId="45" xfId="0" applyNumberFormat="1" applyFont="1" applyBorder="1" applyAlignment="1">
      <alignment horizontal="center" vertical="center"/>
    </xf>
    <xf numFmtId="0" fontId="0" fillId="13" borderId="0" xfId="0" applyFill="1"/>
    <xf numFmtId="0" fontId="31" fillId="6" borderId="42" xfId="0" applyFont="1" applyFill="1" applyBorder="1" applyAlignment="1">
      <alignment horizontal="center" vertical="center"/>
    </xf>
    <xf numFmtId="0" fontId="67" fillId="0" borderId="0" xfId="0" applyFont="1"/>
    <xf numFmtId="0" fontId="4" fillId="13" borderId="0" xfId="0" applyFont="1" applyFill="1"/>
    <xf numFmtId="0" fontId="68" fillId="0" borderId="0" xfId="0" applyFont="1"/>
    <xf numFmtId="0" fontId="68" fillId="12" borderId="0" xfId="0" applyFont="1" applyFill="1"/>
    <xf numFmtId="0" fontId="30" fillId="5" borderId="5" xfId="0" applyFont="1" applyFill="1" applyBorder="1" applyAlignment="1">
      <alignment horizontal="left" vertical="center" wrapText="1"/>
    </xf>
    <xf numFmtId="0" fontId="25" fillId="5" borderId="33" xfId="0" applyFont="1" applyFill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31" fillId="0" borderId="8" xfId="0" applyFont="1" applyBorder="1" applyAlignment="1">
      <alignment vertical="center"/>
    </xf>
    <xf numFmtId="0" fontId="31" fillId="0" borderId="8" xfId="0" applyFont="1" applyBorder="1" applyAlignment="1">
      <alignment horizontal="center" vertical="center"/>
    </xf>
    <xf numFmtId="0" fontId="25" fillId="0" borderId="42" xfId="0" applyFont="1" applyBorder="1"/>
    <xf numFmtId="4" fontId="31" fillId="0" borderId="8" xfId="0" applyNumberFormat="1" applyFont="1" applyBorder="1" applyAlignment="1">
      <alignment horizontal="right" vertical="center" wrapText="1"/>
    </xf>
    <xf numFmtId="4" fontId="25" fillId="0" borderId="0" xfId="0" applyNumberFormat="1" applyFont="1" applyAlignment="1">
      <alignment horizontal="right" vertical="center" wrapText="1"/>
    </xf>
    <xf numFmtId="43" fontId="31" fillId="0" borderId="34" xfId="3" applyFont="1" applyFill="1" applyBorder="1" applyAlignment="1">
      <alignment horizontal="center" vertical="center"/>
    </xf>
    <xf numFmtId="0" fontId="48" fillId="0" borderId="8" xfId="0" applyFont="1" applyBorder="1" applyAlignment="1">
      <alignment horizontal="left" vertical="top" wrapText="1"/>
    </xf>
    <xf numFmtId="0" fontId="48" fillId="6" borderId="8" xfId="0" applyFont="1" applyFill="1" applyBorder="1" applyAlignment="1">
      <alignment horizontal="center" vertical="center"/>
    </xf>
    <xf numFmtId="0" fontId="48" fillId="0" borderId="8" xfId="0" applyFont="1" applyBorder="1" applyAlignment="1">
      <alignment horizontal="center" vertical="center"/>
    </xf>
    <xf numFmtId="43" fontId="48" fillId="0" borderId="47" xfId="1" applyFont="1" applyFill="1" applyBorder="1" applyAlignment="1">
      <alignment horizontal="right" vertical="center"/>
    </xf>
    <xf numFmtId="4" fontId="48" fillId="0" borderId="48" xfId="0" applyNumberFormat="1" applyFont="1" applyBorder="1" applyAlignment="1">
      <alignment horizontal="center" vertical="center"/>
    </xf>
    <xf numFmtId="4" fontId="48" fillId="0" borderId="49" xfId="0" applyNumberFormat="1" applyFont="1" applyBorder="1" applyAlignment="1">
      <alignment horizontal="center" vertical="center"/>
    </xf>
    <xf numFmtId="0" fontId="31" fillId="0" borderId="50" xfId="0" applyFont="1" applyBorder="1" applyAlignment="1">
      <alignment horizontal="left" vertical="top" wrapText="1"/>
    </xf>
    <xf numFmtId="0" fontId="31" fillId="6" borderId="48" xfId="0" applyFont="1" applyFill="1" applyBorder="1" applyAlignment="1">
      <alignment horizontal="center" vertical="center"/>
    </xf>
    <xf numFmtId="0" fontId="31" fillId="0" borderId="51" xfId="0" applyFont="1" applyBorder="1" applyAlignment="1">
      <alignment horizontal="center" vertical="center"/>
    </xf>
    <xf numFmtId="43" fontId="31" fillId="0" borderId="49" xfId="1" applyFont="1" applyFill="1" applyBorder="1" applyAlignment="1">
      <alignment horizontal="right" vertical="center"/>
    </xf>
    <xf numFmtId="4" fontId="31" fillId="0" borderId="8" xfId="0" applyNumberFormat="1" applyFont="1" applyBorder="1" applyAlignment="1">
      <alignment horizontal="center" vertical="center"/>
    </xf>
    <xf numFmtId="4" fontId="31" fillId="0" borderId="5" xfId="0" applyNumberFormat="1" applyFont="1" applyBorder="1" applyAlignment="1">
      <alignment horizontal="center" vertical="center"/>
    </xf>
    <xf numFmtId="43" fontId="31" fillId="0" borderId="52" xfId="3" applyFont="1" applyFill="1" applyBorder="1" applyAlignment="1">
      <alignment horizontal="center" vertical="center"/>
    </xf>
    <xf numFmtId="0" fontId="31" fillId="0" borderId="8" xfId="0" applyFont="1" applyBorder="1" applyAlignment="1">
      <alignment horizontal="left" vertical="top" wrapText="1"/>
    </xf>
    <xf numFmtId="43" fontId="31" fillId="0" borderId="8" xfId="1" applyFont="1" applyFill="1" applyBorder="1" applyAlignment="1">
      <alignment horizontal="right" vertical="center" wrapText="1"/>
    </xf>
    <xf numFmtId="43" fontId="31" fillId="0" borderId="8" xfId="1" applyFont="1" applyFill="1" applyBorder="1" applyAlignment="1">
      <alignment horizontal="right" vertical="center"/>
    </xf>
    <xf numFmtId="4" fontId="25" fillId="0" borderId="8" xfId="0" applyNumberFormat="1" applyFont="1" applyBorder="1" applyAlignment="1">
      <alignment horizontal="right" vertical="center" wrapText="1"/>
    </xf>
    <xf numFmtId="4" fontId="31" fillId="0" borderId="8" xfId="0" applyNumberFormat="1" applyFont="1" applyBorder="1" applyAlignment="1">
      <alignment horizontal="right" vertical="center"/>
    </xf>
    <xf numFmtId="0" fontId="30" fillId="5" borderId="37" xfId="0" applyFont="1" applyFill="1" applyBorder="1" applyAlignment="1">
      <alignment horizontal="left" vertical="center" wrapText="1"/>
    </xf>
    <xf numFmtId="0" fontId="30" fillId="5" borderId="53" xfId="0" applyFont="1" applyFill="1" applyBorder="1" applyAlignment="1">
      <alignment horizontal="left" vertical="center" wrapText="1"/>
    </xf>
    <xf numFmtId="0" fontId="31" fillId="0" borderId="54" xfId="0" applyFont="1" applyBorder="1" applyAlignment="1">
      <alignment horizontal="left" vertical="center" wrapText="1"/>
    </xf>
    <xf numFmtId="0" fontId="31" fillId="6" borderId="54" xfId="0" applyFont="1" applyFill="1" applyBorder="1" applyAlignment="1">
      <alignment horizontal="center" vertical="center"/>
    </xf>
    <xf numFmtId="0" fontId="31" fillId="0" borderId="54" xfId="0" applyFont="1" applyBorder="1" applyAlignment="1">
      <alignment horizontal="center" vertical="center"/>
    </xf>
    <xf numFmtId="43" fontId="31" fillId="0" borderId="8" xfId="3" applyFont="1" applyFill="1" applyBorder="1" applyAlignment="1">
      <alignment horizontal="center" vertical="center"/>
    </xf>
    <xf numFmtId="0" fontId="29" fillId="5" borderId="37" xfId="0" applyFont="1" applyFill="1" applyBorder="1" applyAlignment="1">
      <alignment horizontal="left" vertical="center" wrapText="1"/>
    </xf>
    <xf numFmtId="0" fontId="29" fillId="5" borderId="53" xfId="0" applyFont="1" applyFill="1" applyBorder="1" applyAlignment="1">
      <alignment horizontal="left" vertical="center" wrapText="1"/>
    </xf>
    <xf numFmtId="0" fontId="29" fillId="5" borderId="1" xfId="0" applyFont="1" applyFill="1" applyBorder="1" applyAlignment="1">
      <alignment horizontal="left" vertical="center" wrapText="1"/>
    </xf>
    <xf numFmtId="167" fontId="29" fillId="5" borderId="1" xfId="0" applyNumberFormat="1" applyFont="1" applyFill="1" applyBorder="1" applyAlignment="1">
      <alignment horizontal="right" vertical="center" wrapText="1"/>
    </xf>
    <xf numFmtId="0" fontId="25" fillId="0" borderId="5" xfId="0" applyFont="1" applyBorder="1" applyAlignment="1">
      <alignment horizontal="left" vertical="center" wrapText="1" shrinkToFit="1"/>
    </xf>
    <xf numFmtId="9" fontId="25" fillId="0" borderId="33" xfId="0" applyNumberFormat="1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 shrinkToFit="1"/>
    </xf>
    <xf numFmtId="9" fontId="25" fillId="0" borderId="8" xfId="0" applyNumberFormat="1" applyFont="1" applyBorder="1" applyAlignment="1">
      <alignment horizontal="center" vertical="center"/>
    </xf>
    <xf numFmtId="164" fontId="25" fillId="0" borderId="8" xfId="5" applyFont="1" applyFill="1" applyBorder="1" applyAlignment="1">
      <alignment horizontal="center" vertical="center"/>
    </xf>
    <xf numFmtId="164" fontId="25" fillId="0" borderId="34" xfId="5" applyFont="1" applyFill="1" applyBorder="1" applyAlignment="1">
      <alignment horizontal="center" vertical="center" wrapText="1" shrinkToFit="1"/>
    </xf>
    <xf numFmtId="0" fontId="30" fillId="0" borderId="8" xfId="0" applyFont="1" applyBorder="1" applyAlignment="1">
      <alignment vertical="center" wrapText="1"/>
    </xf>
    <xf numFmtId="164" fontId="31" fillId="0" borderId="8" xfId="5" applyFont="1" applyFill="1" applyBorder="1" applyAlignment="1">
      <alignment horizontal="center" vertical="center"/>
    </xf>
    <xf numFmtId="164" fontId="31" fillId="0" borderId="34" xfId="5" applyFont="1" applyFill="1" applyBorder="1" applyAlignment="1">
      <alignment horizontal="center" vertical="center" wrapText="1" shrinkToFit="1"/>
    </xf>
    <xf numFmtId="0" fontId="25" fillId="0" borderId="5" xfId="0" applyFont="1" applyBorder="1" applyAlignment="1">
      <alignment vertical="center" wrapText="1" shrinkToFit="1"/>
    </xf>
    <xf numFmtId="0" fontId="25" fillId="0" borderId="33" xfId="0" applyFont="1" applyBorder="1" applyAlignment="1">
      <alignment horizontal="left" vertical="center" wrapText="1" shrinkToFit="1"/>
    </xf>
    <xf numFmtId="9" fontId="25" fillId="0" borderId="8" xfId="2" applyFont="1" applyFill="1" applyBorder="1" applyAlignment="1">
      <alignment horizontal="center" vertical="center"/>
    </xf>
    <xf numFmtId="0" fontId="31" fillId="0" borderId="5" xfId="0" applyFont="1" applyBorder="1" applyAlignment="1">
      <alignment horizontal="left" vertical="center" wrapText="1"/>
    </xf>
    <xf numFmtId="0" fontId="25" fillId="0" borderId="33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 shrinkToFit="1"/>
    </xf>
    <xf numFmtId="0" fontId="33" fillId="0" borderId="33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center" vertical="center"/>
    </xf>
    <xf numFmtId="167" fontId="32" fillId="0" borderId="42" xfId="0" applyNumberFormat="1" applyFont="1" applyBorder="1" applyAlignment="1">
      <alignment horizontal="right" vertical="center"/>
    </xf>
    <xf numFmtId="43" fontId="31" fillId="0" borderId="7" xfId="3" applyFont="1" applyFill="1" applyBorder="1" applyAlignment="1">
      <alignment horizontal="center" vertical="center"/>
    </xf>
    <xf numFmtId="0" fontId="25" fillId="0" borderId="5" xfId="0" applyFont="1" applyBorder="1" applyAlignment="1">
      <alignment horizontal="left" vertical="center" wrapText="1"/>
    </xf>
    <xf numFmtId="0" fontId="25" fillId="0" borderId="55" xfId="0" applyFont="1" applyBorder="1"/>
    <xf numFmtId="0" fontId="30" fillId="0" borderId="33" xfId="0" applyFont="1" applyBorder="1" applyAlignment="1">
      <alignment horizontal="left" vertical="center" wrapText="1"/>
    </xf>
    <xf numFmtId="4" fontId="46" fillId="0" borderId="8" xfId="0" applyNumberFormat="1" applyFont="1" applyBorder="1" applyAlignment="1">
      <alignment horizontal="right" vertical="center"/>
    </xf>
    <xf numFmtId="0" fontId="25" fillId="14" borderId="5" xfId="0" applyFont="1" applyFill="1" applyBorder="1" applyAlignment="1">
      <alignment horizontal="left" vertical="center" wrapText="1"/>
    </xf>
    <xf numFmtId="0" fontId="30" fillId="14" borderId="33" xfId="0" applyFont="1" applyFill="1" applyBorder="1" applyAlignment="1">
      <alignment horizontal="left" vertical="center" wrapText="1"/>
    </xf>
    <xf numFmtId="0" fontId="25" fillId="14" borderId="8" xfId="0" applyFont="1" applyFill="1" applyBorder="1" applyAlignment="1">
      <alignment horizontal="left" vertical="center" wrapText="1"/>
    </xf>
    <xf numFmtId="0" fontId="25" fillId="14" borderId="8" xfId="0" applyFont="1" applyFill="1" applyBorder="1" applyAlignment="1">
      <alignment horizontal="center" vertical="center"/>
    </xf>
    <xf numFmtId="0" fontId="25" fillId="14" borderId="0" xfId="0" applyFont="1" applyFill="1"/>
    <xf numFmtId="43" fontId="66" fillId="14" borderId="8" xfId="3" applyFont="1" applyFill="1" applyBorder="1" applyAlignment="1">
      <alignment horizontal="right" vertical="center" wrapText="1"/>
    </xf>
    <xf numFmtId="43" fontId="31" fillId="14" borderId="8" xfId="3" applyFont="1" applyFill="1" applyBorder="1" applyAlignment="1">
      <alignment horizontal="center" vertical="center"/>
    </xf>
    <xf numFmtId="43" fontId="31" fillId="14" borderId="34" xfId="3" applyFont="1" applyFill="1" applyBorder="1" applyAlignment="1">
      <alignment horizontal="center" vertical="center"/>
    </xf>
    <xf numFmtId="0" fontId="0" fillId="14" borderId="0" xfId="0" applyFill="1"/>
    <xf numFmtId="0" fontId="29" fillId="5" borderId="9" xfId="0" applyFont="1" applyFill="1" applyBorder="1" applyAlignment="1">
      <alignment horizontal="left" vertical="center" wrapText="1"/>
    </xf>
    <xf numFmtId="0" fontId="29" fillId="5" borderId="31" xfId="0" applyFont="1" applyFill="1" applyBorder="1" applyAlignment="1">
      <alignment horizontal="left" vertical="center" wrapText="1"/>
    </xf>
    <xf numFmtId="0" fontId="29" fillId="5" borderId="4" xfId="0" applyFont="1" applyFill="1" applyBorder="1" applyAlignment="1">
      <alignment horizontal="left" vertical="center" wrapText="1"/>
    </xf>
    <xf numFmtId="167" fontId="29" fillId="5" borderId="45" xfId="1" applyNumberFormat="1" applyFont="1" applyFill="1" applyBorder="1" applyAlignment="1">
      <alignment horizontal="right" vertical="center" wrapText="1"/>
    </xf>
    <xf numFmtId="0" fontId="25" fillId="0" borderId="5" xfId="0" applyFont="1" applyBorder="1" applyAlignment="1">
      <alignment vertical="center" wrapText="1"/>
    </xf>
    <xf numFmtId="0" fontId="25" fillId="0" borderId="33" xfId="0" applyFont="1" applyBorder="1" applyAlignment="1">
      <alignment vertical="center" wrapText="1"/>
    </xf>
    <xf numFmtId="0" fontId="25" fillId="0" borderId="8" xfId="0" applyFont="1" applyBorder="1" applyAlignment="1">
      <alignment horizontal="left" vertical="top" wrapText="1"/>
    </xf>
    <xf numFmtId="167" fontId="32" fillId="0" borderId="1" xfId="0" applyNumberFormat="1" applyFont="1" applyBorder="1" applyAlignment="1">
      <alignment horizontal="right" vertical="center"/>
    </xf>
    <xf numFmtId="43" fontId="31" fillId="0" borderId="32" xfId="3" applyFont="1" applyFill="1" applyBorder="1" applyAlignment="1">
      <alignment horizontal="center" vertical="center"/>
    </xf>
    <xf numFmtId="0" fontId="25" fillId="0" borderId="31" xfId="0" applyFont="1" applyBorder="1" applyAlignment="1">
      <alignment vertical="center" wrapText="1"/>
    </xf>
    <xf numFmtId="0" fontId="30" fillId="0" borderId="9" xfId="0" applyFont="1" applyBorder="1" applyAlignment="1">
      <alignment vertical="center" wrapText="1"/>
    </xf>
    <xf numFmtId="0" fontId="30" fillId="0" borderId="31" xfId="0" applyFont="1" applyBorder="1" applyAlignment="1">
      <alignment vertical="center" wrapText="1"/>
    </xf>
    <xf numFmtId="43" fontId="31" fillId="0" borderId="8" xfId="3" applyFont="1" applyFill="1" applyBorder="1" applyAlignment="1">
      <alignment vertical="center"/>
    </xf>
    <xf numFmtId="0" fontId="29" fillId="0" borderId="5" xfId="0" applyFont="1" applyBorder="1" applyAlignment="1">
      <alignment horizontal="left" vertical="center" wrapText="1"/>
    </xf>
    <xf numFmtId="0" fontId="29" fillId="0" borderId="33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 shrinkToFit="1"/>
    </xf>
    <xf numFmtId="4" fontId="31" fillId="0" borderId="4" xfId="0" applyNumberFormat="1" applyFont="1" applyBorder="1" applyAlignment="1">
      <alignment horizontal="right" vertical="center"/>
    </xf>
    <xf numFmtId="0" fontId="29" fillId="0" borderId="9" xfId="0" applyFont="1" applyBorder="1" applyAlignment="1">
      <alignment horizontal="left" vertical="center" wrapText="1"/>
    </xf>
    <xf numFmtId="43" fontId="29" fillId="0" borderId="45" xfId="1" applyFont="1" applyFill="1" applyBorder="1" applyAlignment="1">
      <alignment horizontal="right" vertical="center" wrapText="1"/>
    </xf>
    <xf numFmtId="0" fontId="29" fillId="0" borderId="8" xfId="0" applyFont="1" applyBorder="1" applyAlignment="1">
      <alignment vertical="center"/>
    </xf>
    <xf numFmtId="0" fontId="29" fillId="0" borderId="34" xfId="0" applyFont="1" applyBorder="1" applyAlignment="1">
      <alignment vertical="center"/>
    </xf>
    <xf numFmtId="0" fontId="25" fillId="0" borderId="8" xfId="1" applyNumberFormat="1" applyFont="1" applyFill="1" applyBorder="1" applyAlignment="1">
      <alignment horizontal="center" vertical="center"/>
    </xf>
    <xf numFmtId="0" fontId="25" fillId="5" borderId="8" xfId="1" applyNumberFormat="1" applyFont="1" applyFill="1" applyBorder="1" applyAlignment="1">
      <alignment horizontal="center" vertical="center"/>
    </xf>
    <xf numFmtId="4" fontId="25" fillId="0" borderId="8" xfId="0" applyNumberFormat="1" applyFont="1" applyBorder="1" applyAlignment="1">
      <alignment vertical="center"/>
    </xf>
    <xf numFmtId="4" fontId="25" fillId="0" borderId="8" xfId="0" applyNumberFormat="1" applyFont="1" applyBorder="1" applyAlignment="1">
      <alignment vertical="center" wrapText="1"/>
    </xf>
    <xf numFmtId="0" fontId="31" fillId="0" borderId="8" xfId="0" applyFont="1" applyBorder="1" applyAlignment="1">
      <alignment horizontal="left" wrapText="1"/>
    </xf>
    <xf numFmtId="0" fontId="25" fillId="6" borderId="8" xfId="1" applyNumberFormat="1" applyFont="1" applyFill="1" applyBorder="1" applyAlignment="1">
      <alignment horizontal="center" vertical="center"/>
    </xf>
    <xf numFmtId="0" fontId="0" fillId="15" borderId="0" xfId="0" applyFill="1"/>
    <xf numFmtId="0" fontId="25" fillId="6" borderId="8" xfId="0" applyFont="1" applyFill="1" applyBorder="1" applyAlignment="1">
      <alignment horizontal="center"/>
    </xf>
    <xf numFmtId="0" fontId="69" fillId="0" borderId="0" xfId="0" applyFont="1"/>
    <xf numFmtId="0" fontId="69" fillId="13" borderId="0" xfId="0" applyFont="1" applyFill="1"/>
    <xf numFmtId="0" fontId="70" fillId="0" borderId="8" xfId="0" applyFont="1" applyBorder="1" applyAlignment="1">
      <alignment vertical="center"/>
    </xf>
    <xf numFmtId="0" fontId="70" fillId="0" borderId="8" xfId="0" applyFont="1" applyBorder="1" applyAlignment="1">
      <alignment horizontal="left" vertical="center" wrapText="1"/>
    </xf>
    <xf numFmtId="0" fontId="70" fillId="0" borderId="0" xfId="0" applyFont="1" applyAlignment="1">
      <alignment vertical="center"/>
    </xf>
    <xf numFmtId="0" fontId="25" fillId="0" borderId="8" xfId="0" applyFont="1" applyBorder="1" applyAlignment="1">
      <alignment wrapText="1"/>
    </xf>
    <xf numFmtId="0" fontId="31" fillId="0" borderId="8" xfId="0" applyFont="1" applyBorder="1" applyAlignment="1">
      <alignment wrapText="1"/>
    </xf>
    <xf numFmtId="0" fontId="25" fillId="0" borderId="48" xfId="0" applyFont="1" applyBorder="1"/>
    <xf numFmtId="0" fontId="25" fillId="0" borderId="42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4" fontId="25" fillId="0" borderId="5" xfId="0" applyNumberFormat="1" applyFont="1" applyBorder="1" applyAlignment="1">
      <alignment horizontal="right" vertical="center"/>
    </xf>
    <xf numFmtId="0" fontId="31" fillId="0" borderId="7" xfId="0" applyFont="1" applyBorder="1" applyAlignment="1">
      <alignment horizontal="left" vertical="top" wrapText="1"/>
    </xf>
    <xf numFmtId="0" fontId="31" fillId="0" borderId="5" xfId="0" applyFont="1" applyBorder="1" applyAlignment="1">
      <alignment horizontal="center" vertical="center"/>
    </xf>
    <xf numFmtId="4" fontId="31" fillId="0" borderId="5" xfId="0" applyNumberFormat="1" applyFont="1" applyBorder="1" applyAlignment="1">
      <alignment horizontal="right" vertical="center" wrapText="1"/>
    </xf>
    <xf numFmtId="0" fontId="31" fillId="0" borderId="36" xfId="0" applyFont="1" applyBorder="1" applyAlignment="1">
      <alignment horizontal="left" vertical="top" wrapText="1"/>
    </xf>
    <xf numFmtId="0" fontId="31" fillId="0" borderId="1" xfId="0" applyFont="1" applyBorder="1" applyAlignment="1">
      <alignment horizontal="center" vertical="center"/>
    </xf>
    <xf numFmtId="0" fontId="31" fillId="0" borderId="36" xfId="0" applyFont="1" applyBorder="1" applyAlignment="1">
      <alignment horizontal="left" vertical="center" wrapText="1"/>
    </xf>
    <xf numFmtId="0" fontId="31" fillId="6" borderId="1" xfId="0" applyFont="1" applyFill="1" applyBorder="1" applyAlignment="1">
      <alignment horizontal="center" vertical="center"/>
    </xf>
    <xf numFmtId="0" fontId="71" fillId="0" borderId="0" xfId="0" applyFont="1"/>
    <xf numFmtId="4" fontId="25" fillId="0" borderId="5" xfId="0" applyNumberFormat="1" applyFont="1" applyBorder="1" applyAlignment="1">
      <alignment vertical="center" wrapText="1"/>
    </xf>
    <xf numFmtId="43" fontId="31" fillId="0" borderId="61" xfId="3" applyFont="1" applyFill="1" applyBorder="1" applyAlignment="1">
      <alignment horizontal="center" vertical="center" wrapText="1"/>
    </xf>
    <xf numFmtId="0" fontId="30" fillId="0" borderId="37" xfId="0" applyFont="1" applyBorder="1" applyAlignment="1">
      <alignment horizontal="left" vertical="center" wrapText="1"/>
    </xf>
    <xf numFmtId="0" fontId="30" fillId="0" borderId="53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25" fillId="6" borderId="1" xfId="1" applyNumberFormat="1" applyFont="1" applyFill="1" applyBorder="1" applyAlignment="1">
      <alignment horizontal="center" vertical="center"/>
    </xf>
    <xf numFmtId="43" fontId="31" fillId="0" borderId="62" xfId="3" applyFont="1" applyFill="1" applyBorder="1" applyAlignment="1">
      <alignment horizontal="center" vertical="center"/>
    </xf>
    <xf numFmtId="0" fontId="25" fillId="0" borderId="8" xfId="0" applyFont="1" applyBorder="1" applyAlignment="1">
      <alignment vertical="center" wrapText="1"/>
    </xf>
    <xf numFmtId="43" fontId="31" fillId="0" borderId="63" xfId="3" applyFont="1" applyFill="1" applyBorder="1" applyAlignment="1">
      <alignment horizontal="center" vertical="center"/>
    </xf>
    <xf numFmtId="0" fontId="25" fillId="0" borderId="64" xfId="0" applyFont="1" applyBorder="1" applyAlignment="1">
      <alignment horizontal="left"/>
    </xf>
    <xf numFmtId="0" fontId="25" fillId="0" borderId="65" xfId="0" applyFont="1" applyBorder="1"/>
    <xf numFmtId="167" fontId="29" fillId="0" borderId="11" xfId="0" applyNumberFormat="1" applyFont="1" applyBorder="1" applyAlignment="1">
      <alignment horizontal="center" vertical="center"/>
    </xf>
    <xf numFmtId="43" fontId="32" fillId="0" borderId="11" xfId="1" applyFont="1" applyBorder="1"/>
    <xf numFmtId="0" fontId="0" fillId="16" borderId="0" xfId="0" applyFill="1"/>
    <xf numFmtId="0" fontId="0" fillId="0" borderId="0" xfId="0" applyAlignment="1">
      <alignment horizontal="left"/>
    </xf>
    <xf numFmtId="0" fontId="72" fillId="0" borderId="0" xfId="0" applyFont="1" applyAlignment="1">
      <alignment vertical="center" wrapText="1"/>
    </xf>
    <xf numFmtId="0" fontId="2" fillId="0" borderId="0" xfId="0" applyFont="1"/>
    <xf numFmtId="168" fontId="0" fillId="0" borderId="0" xfId="0" applyNumberFormat="1"/>
    <xf numFmtId="43" fontId="0" fillId="0" borderId="0" xfId="1" applyFont="1" applyBorder="1" applyAlignment="1">
      <alignment horizontal="right"/>
    </xf>
    <xf numFmtId="43" fontId="0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0" fontId="0" fillId="0" borderId="0" xfId="0" applyAlignment="1">
      <alignment horizontal="right"/>
    </xf>
    <xf numFmtId="0" fontId="73" fillId="0" borderId="0" xfId="0" applyFont="1" applyAlignment="1">
      <alignment vertical="center" wrapText="1"/>
    </xf>
    <xf numFmtId="43" fontId="29" fillId="4" borderId="8" xfId="1" applyFont="1" applyFill="1" applyBorder="1" applyAlignment="1">
      <alignment horizontal="left" vertical="center" wrapText="1"/>
    </xf>
    <xf numFmtId="0" fontId="29" fillId="5" borderId="8" xfId="0" applyFont="1" applyFill="1" applyBorder="1" applyAlignment="1">
      <alignment vertical="center" wrapText="1"/>
    </xf>
    <xf numFmtId="0" fontId="33" fillId="5" borderId="8" xfId="0" applyFont="1" applyFill="1" applyBorder="1" applyAlignment="1">
      <alignment vertical="center" wrapText="1"/>
    </xf>
    <xf numFmtId="0" fontId="31" fillId="6" borderId="4" xfId="0" applyFont="1" applyFill="1" applyBorder="1" applyAlignment="1">
      <alignment horizontal="center" vertical="center"/>
    </xf>
    <xf numFmtId="43" fontId="31" fillId="5" borderId="5" xfId="3" applyFont="1" applyFill="1" applyBorder="1" applyAlignment="1">
      <alignment horizontal="center" vertical="center" wrapText="1"/>
    </xf>
    <xf numFmtId="43" fontId="31" fillId="5" borderId="8" xfId="3" applyFont="1" applyFill="1" applyBorder="1" applyAlignment="1">
      <alignment horizontal="center" vertical="center" wrapText="1"/>
    </xf>
    <xf numFmtId="4" fontId="0" fillId="5" borderId="1" xfId="0" applyNumberFormat="1" applyFill="1" applyBorder="1"/>
    <xf numFmtId="0" fontId="0" fillId="0" borderId="1" xfId="0" applyBorder="1"/>
    <xf numFmtId="0" fontId="0" fillId="0" borderId="1" xfId="0" applyBorder="1" applyAlignment="1">
      <alignment vertical="center" wrapText="1"/>
    </xf>
    <xf numFmtId="4" fontId="0" fillId="5" borderId="8" xfId="0" applyNumberFormat="1" applyFill="1" applyBorder="1"/>
    <xf numFmtId="0" fontId="0" fillId="0" borderId="8" xfId="0" applyBorder="1" applyAlignment="1">
      <alignment vertical="center" wrapText="1"/>
    </xf>
    <xf numFmtId="43" fontId="0" fillId="0" borderId="8" xfId="1" applyFont="1" applyBorder="1"/>
    <xf numFmtId="0" fontId="33" fillId="0" borderId="8" xfId="0" applyFont="1" applyBorder="1" applyAlignment="1">
      <alignment vertical="center" wrapText="1"/>
    </xf>
    <xf numFmtId="0" fontId="74" fillId="5" borderId="8" xfId="0" applyFont="1" applyFill="1" applyBorder="1" applyAlignment="1">
      <alignment vertical="center" wrapText="1"/>
    </xf>
    <xf numFmtId="43" fontId="74" fillId="5" borderId="8" xfId="0" applyNumberFormat="1" applyFont="1" applyFill="1" applyBorder="1" applyAlignment="1">
      <alignment vertical="center" wrapText="1"/>
    </xf>
    <xf numFmtId="0" fontId="30" fillId="5" borderId="8" xfId="0" applyFont="1" applyFill="1" applyBorder="1" applyAlignment="1">
      <alignment vertical="center" wrapText="1"/>
    </xf>
    <xf numFmtId="0" fontId="30" fillId="6" borderId="8" xfId="0" applyFont="1" applyFill="1" applyBorder="1" applyAlignment="1">
      <alignment horizontal="center" vertical="center" wrapText="1"/>
    </xf>
    <xf numFmtId="0" fontId="33" fillId="6" borderId="8" xfId="0" applyFont="1" applyFill="1" applyBorder="1" applyAlignment="1">
      <alignment horizontal="center" vertical="center" wrapText="1"/>
    </xf>
    <xf numFmtId="43" fontId="33" fillId="5" borderId="8" xfId="0" applyNumberFormat="1" applyFont="1" applyFill="1" applyBorder="1" applyAlignment="1">
      <alignment vertical="center" wrapText="1"/>
    </xf>
    <xf numFmtId="0" fontId="25" fillId="5" borderId="8" xfId="0" applyFont="1" applyFill="1" applyBorder="1" applyAlignment="1">
      <alignment vertical="center" wrapText="1"/>
    </xf>
    <xf numFmtId="43" fontId="75" fillId="5" borderId="5" xfId="3" applyFont="1" applyFill="1" applyBorder="1" applyAlignment="1">
      <alignment horizontal="center" vertical="center" wrapText="1"/>
    </xf>
    <xf numFmtId="43" fontId="75" fillId="5" borderId="8" xfId="3" applyFont="1" applyFill="1" applyBorder="1" applyAlignment="1">
      <alignment horizontal="center" vertical="center" wrapText="1"/>
    </xf>
    <xf numFmtId="43" fontId="24" fillId="5" borderId="8" xfId="1" applyFont="1" applyFill="1" applyBorder="1" applyAlignment="1">
      <alignment horizontal="left"/>
    </xf>
    <xf numFmtId="0" fontId="76" fillId="0" borderId="5" xfId="0" applyFont="1" applyBorder="1" applyAlignment="1">
      <alignment horizontal="right" vertical="center" wrapText="1"/>
    </xf>
    <xf numFmtId="0" fontId="76" fillId="0" borderId="6" xfId="0" applyFont="1" applyBorder="1" applyAlignment="1">
      <alignment horizontal="right" vertical="center" wrapText="1"/>
    </xf>
    <xf numFmtId="43" fontId="24" fillId="5" borderId="4" xfId="1" applyFont="1" applyFill="1" applyBorder="1" applyAlignment="1">
      <alignment horizontal="left"/>
    </xf>
    <xf numFmtId="43" fontId="63" fillId="11" borderId="8" xfId="1" applyFont="1" applyFill="1" applyBorder="1" applyAlignment="1">
      <alignment horizontal="center"/>
    </xf>
    <xf numFmtId="0" fontId="62" fillId="11" borderId="66" xfId="0" applyFont="1" applyFill="1" applyBorder="1" applyAlignment="1">
      <alignment horizontal="center"/>
    </xf>
    <xf numFmtId="0" fontId="62" fillId="11" borderId="67" xfId="0" applyFont="1" applyFill="1" applyBorder="1" applyAlignment="1">
      <alignment horizontal="center"/>
    </xf>
    <xf numFmtId="43" fontId="63" fillId="17" borderId="8" xfId="1" applyFont="1" applyFill="1" applyBorder="1" applyAlignment="1">
      <alignment horizontal="left"/>
    </xf>
    <xf numFmtId="0" fontId="8" fillId="0" borderId="0" xfId="0" applyFont="1" applyAlignment="1">
      <alignment vertical="center"/>
    </xf>
    <xf numFmtId="0" fontId="64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1" fillId="5" borderId="8" xfId="0" applyFont="1" applyFill="1" applyBorder="1" applyAlignment="1">
      <alignment horizontal="left" vertical="center" wrapText="1"/>
    </xf>
    <xf numFmtId="43" fontId="8" fillId="5" borderId="8" xfId="0" applyNumberFormat="1" applyFont="1" applyFill="1" applyBorder="1" applyAlignment="1">
      <alignment horizontal="left" vertical="center" wrapText="1"/>
    </xf>
    <xf numFmtId="0" fontId="11" fillId="6" borderId="8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43" fontId="9" fillId="5" borderId="8" xfId="1" applyFont="1" applyFill="1" applyBorder="1" applyAlignment="1">
      <alignment horizontal="center" vertical="center"/>
    </xf>
    <xf numFmtId="0" fontId="9" fillId="5" borderId="8" xfId="0" applyFont="1" applyFill="1" applyBorder="1" applyAlignment="1">
      <alignment vertical="center" wrapText="1"/>
    </xf>
    <xf numFmtId="0" fontId="9" fillId="5" borderId="8" xfId="0" applyFont="1" applyFill="1" applyBorder="1" applyAlignment="1">
      <alignment horizontal="left" vertical="center" wrapText="1"/>
    </xf>
    <xf numFmtId="43" fontId="9" fillId="0" borderId="8" xfId="1" applyFont="1" applyBorder="1"/>
    <xf numFmtId="0" fontId="9" fillId="0" borderId="8" xfId="0" applyFont="1" applyBorder="1" applyAlignment="1">
      <alignment horizontal="center" wrapText="1"/>
    </xf>
    <xf numFmtId="43" fontId="9" fillId="0" borderId="8" xfId="1" applyFont="1" applyFill="1" applyBorder="1"/>
    <xf numFmtId="0" fontId="9" fillId="6" borderId="8" xfId="0" applyFont="1" applyFill="1" applyBorder="1" applyAlignment="1">
      <alignment vertical="center"/>
    </xf>
    <xf numFmtId="43" fontId="9" fillId="0" borderId="8" xfId="0" applyNumberFormat="1" applyFont="1" applyBorder="1"/>
    <xf numFmtId="43" fontId="9" fillId="5" borderId="8" xfId="1" applyFont="1" applyFill="1" applyBorder="1"/>
    <xf numFmtId="43" fontId="9" fillId="5" borderId="8" xfId="0" applyNumberFormat="1" applyFont="1" applyFill="1" applyBorder="1"/>
    <xf numFmtId="0" fontId="9" fillId="5" borderId="8" xfId="0" applyFont="1" applyFill="1" applyBorder="1" applyAlignment="1">
      <alignment horizontal="center" wrapText="1"/>
    </xf>
    <xf numFmtId="0" fontId="15" fillId="5" borderId="8" xfId="0" applyFont="1" applyFill="1" applyBorder="1" applyAlignment="1">
      <alignment horizontal="left" vertical="center" wrapText="1"/>
    </xf>
    <xf numFmtId="169" fontId="11" fillId="5" borderId="8" xfId="3" applyNumberFormat="1" applyFont="1" applyFill="1" applyBorder="1" applyAlignment="1">
      <alignment horizontal="center" vertical="center" wrapText="1"/>
    </xf>
    <xf numFmtId="0" fontId="57" fillId="6" borderId="8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57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4" fontId="9" fillId="0" borderId="8" xfId="0" applyNumberFormat="1" applyFont="1" applyBorder="1"/>
    <xf numFmtId="43" fontId="11" fillId="5" borderId="8" xfId="1" applyFont="1" applyFill="1" applyBorder="1" applyAlignment="1">
      <alignment horizontal="left" vertical="center" wrapText="1"/>
    </xf>
    <xf numFmtId="0" fontId="77" fillId="0" borderId="0" xfId="0" applyFont="1" applyAlignment="1">
      <alignment horizontal="left" vertical="center" wrapText="1"/>
    </xf>
    <xf numFmtId="0" fontId="78" fillId="0" borderId="8" xfId="0" applyFont="1" applyBorder="1" applyAlignment="1">
      <alignment horizontal="left" vertical="center" wrapText="1"/>
    </xf>
    <xf numFmtId="9" fontId="11" fillId="0" borderId="8" xfId="0" applyNumberFormat="1" applyFont="1" applyBorder="1" applyAlignment="1">
      <alignment vertical="center" wrapText="1"/>
    </xf>
    <xf numFmtId="0" fontId="16" fillId="5" borderId="8" xfId="0" applyFont="1" applyFill="1" applyBorder="1" applyAlignment="1">
      <alignment horizontal="left" vertical="center" wrapText="1"/>
    </xf>
    <xf numFmtId="43" fontId="11" fillId="0" borderId="8" xfId="3" applyFont="1" applyFill="1" applyBorder="1" applyAlignment="1">
      <alignment horizontal="center" vertical="center" wrapText="1"/>
    </xf>
    <xf numFmtId="43" fontId="62" fillId="2" borderId="8" xfId="0" applyNumberFormat="1" applyFont="1" applyFill="1" applyBorder="1"/>
    <xf numFmtId="43" fontId="59" fillId="0" borderId="8" xfId="0" applyNumberFormat="1" applyFont="1" applyBorder="1"/>
    <xf numFmtId="43" fontId="62" fillId="0" borderId="8" xfId="0" applyNumberFormat="1" applyFont="1" applyBorder="1"/>
    <xf numFmtId="0" fontId="80" fillId="0" borderId="0" xfId="0" applyFont="1" applyAlignment="1">
      <alignment horizontal="center"/>
    </xf>
    <xf numFmtId="0" fontId="80" fillId="0" borderId="0" xfId="0" applyFont="1"/>
    <xf numFmtId="0" fontId="11" fillId="0" borderId="0" xfId="0" applyFont="1" applyAlignment="1">
      <alignment horizontal="left" wrapText="1"/>
    </xf>
    <xf numFmtId="170" fontId="25" fillId="5" borderId="8" xfId="0" applyNumberFormat="1" applyFont="1" applyFill="1" applyBorder="1" applyAlignment="1">
      <alignment horizontal="center" vertical="center"/>
    </xf>
    <xf numFmtId="0" fontId="32" fillId="0" borderId="8" xfId="0" applyFont="1" applyBorder="1" applyAlignment="1">
      <alignment vertical="center" wrapText="1"/>
    </xf>
    <xf numFmtId="9" fontId="25" fillId="5" borderId="8" xfId="0" applyNumberFormat="1" applyFont="1" applyFill="1" applyBorder="1" applyAlignment="1">
      <alignment horizontal="left" vertical="center" wrapText="1"/>
    </xf>
    <xf numFmtId="0" fontId="25" fillId="5" borderId="8" xfId="0" applyFont="1" applyFill="1" applyBorder="1"/>
    <xf numFmtId="0" fontId="25" fillId="18" borderId="8" xfId="0" applyFont="1" applyFill="1" applyBorder="1" applyAlignment="1">
      <alignment horizontal="center" vertical="center" wrapText="1"/>
    </xf>
    <xf numFmtId="0" fontId="25" fillId="19" borderId="8" xfId="0" applyFont="1" applyFill="1" applyBorder="1" applyAlignment="1">
      <alignment horizontal="left" vertical="center" wrapText="1"/>
    </xf>
    <xf numFmtId="0" fontId="25" fillId="19" borderId="8" xfId="0" applyFont="1" applyFill="1" applyBorder="1" applyAlignment="1">
      <alignment horizontal="center" vertical="center"/>
    </xf>
    <xf numFmtId="0" fontId="25" fillId="19" borderId="8" xfId="0" applyFont="1" applyFill="1" applyBorder="1"/>
    <xf numFmtId="0" fontId="32" fillId="19" borderId="8" xfId="0" applyFont="1" applyFill="1" applyBorder="1" applyAlignment="1">
      <alignment vertical="center" wrapText="1"/>
    </xf>
    <xf numFmtId="0" fontId="25" fillId="19" borderId="8" xfId="0" applyFont="1" applyFill="1" applyBorder="1" applyAlignment="1">
      <alignment horizontal="center" vertical="center" wrapText="1"/>
    </xf>
    <xf numFmtId="0" fontId="25" fillId="19" borderId="8" xfId="0" applyFont="1" applyFill="1" applyBorder="1" applyAlignment="1">
      <alignment vertical="center" wrapText="1"/>
    </xf>
    <xf numFmtId="0" fontId="32" fillId="19" borderId="8" xfId="0" applyFont="1" applyFill="1" applyBorder="1" applyAlignment="1">
      <alignment horizontal="center" vertical="center" wrapText="1"/>
    </xf>
    <xf numFmtId="0" fontId="32" fillId="5" borderId="8" xfId="0" applyFont="1" applyFill="1" applyBorder="1" applyAlignment="1">
      <alignment horizontal="left" vertical="center" wrapText="1"/>
    </xf>
    <xf numFmtId="0" fontId="32" fillId="5" borderId="8" xfId="0" applyFont="1" applyFill="1" applyBorder="1" applyAlignment="1">
      <alignment horizontal="center" vertical="center" wrapText="1"/>
    </xf>
    <xf numFmtId="0" fontId="32" fillId="5" borderId="8" xfId="0" applyFont="1" applyFill="1" applyBorder="1" applyAlignment="1">
      <alignment vertical="center" wrapText="1"/>
    </xf>
    <xf numFmtId="0" fontId="32" fillId="0" borderId="8" xfId="0" applyFont="1" applyBorder="1" applyAlignment="1">
      <alignment horizontal="center" vertical="center" wrapText="1"/>
    </xf>
    <xf numFmtId="0" fontId="25" fillId="0" borderId="8" xfId="0" applyFont="1" applyBorder="1" applyAlignment="1">
      <alignment vertical="top" wrapText="1"/>
    </xf>
    <xf numFmtId="0" fontId="25" fillId="5" borderId="8" xfId="0" applyFont="1" applyFill="1" applyBorder="1" applyAlignment="1">
      <alignment horizontal="left" wrapText="1"/>
    </xf>
    <xf numFmtId="4" fontId="32" fillId="5" borderId="8" xfId="0" applyNumberFormat="1" applyFont="1" applyFill="1" applyBorder="1" applyAlignment="1">
      <alignment horizontal="right" wrapText="1"/>
    </xf>
    <xf numFmtId="1" fontId="25" fillId="0" borderId="8" xfId="0" applyNumberFormat="1" applyFont="1" applyBorder="1" applyAlignment="1">
      <alignment horizontal="left" vertical="center" wrapText="1"/>
    </xf>
    <xf numFmtId="170" fontId="32" fillId="0" borderId="8" xfId="0" applyNumberFormat="1" applyFont="1" applyBorder="1" applyAlignment="1">
      <alignment horizontal="center" vertical="center"/>
    </xf>
    <xf numFmtId="1" fontId="32" fillId="5" borderId="8" xfId="0" applyNumberFormat="1" applyFont="1" applyFill="1" applyBorder="1" applyAlignment="1">
      <alignment horizontal="left" vertical="center" wrapText="1"/>
    </xf>
    <xf numFmtId="0" fontId="25" fillId="5" borderId="8" xfId="0" applyFont="1" applyFill="1" applyBorder="1" applyAlignment="1">
      <alignment vertical="center"/>
    </xf>
    <xf numFmtId="4" fontId="25" fillId="5" borderId="8" xfId="0" applyNumberFormat="1" applyFont="1" applyFill="1" applyBorder="1" applyAlignment="1">
      <alignment horizontal="left" vertical="center" wrapText="1"/>
    </xf>
    <xf numFmtId="0" fontId="25" fillId="6" borderId="8" xfId="0" applyFont="1" applyFill="1" applyBorder="1" applyAlignment="1">
      <alignment vertical="center"/>
    </xf>
    <xf numFmtId="0" fontId="25" fillId="6" borderId="8" xfId="0" applyFont="1" applyFill="1" applyBorder="1" applyAlignment="1">
      <alignment vertical="center" wrapText="1"/>
    </xf>
    <xf numFmtId="1" fontId="25" fillId="5" borderId="8" xfId="0" applyNumberFormat="1" applyFont="1" applyFill="1" applyBorder="1" applyAlignment="1">
      <alignment horizontal="center" vertical="center" wrapText="1"/>
    </xf>
    <xf numFmtId="9" fontId="25" fillId="0" borderId="8" xfId="0" applyNumberFormat="1" applyFont="1" applyBorder="1" applyAlignment="1">
      <alignment horizontal="left" vertical="center" wrapText="1"/>
    </xf>
    <xf numFmtId="170" fontId="25" fillId="0" borderId="8" xfId="0" applyNumberFormat="1" applyFont="1" applyBorder="1" applyAlignment="1">
      <alignment horizontal="center" vertical="center"/>
    </xf>
    <xf numFmtId="170" fontId="32" fillId="5" borderId="8" xfId="0" applyNumberFormat="1" applyFont="1" applyFill="1" applyBorder="1" applyAlignment="1">
      <alignment horizontal="center" vertical="center"/>
    </xf>
    <xf numFmtId="0" fontId="25" fillId="5" borderId="2" xfId="0" applyFont="1" applyFill="1" applyBorder="1" applyAlignment="1">
      <alignment horizontal="left" vertical="center" wrapText="1"/>
    </xf>
    <xf numFmtId="0" fontId="32" fillId="5" borderId="46" xfId="0" applyFont="1" applyFill="1" applyBorder="1" applyAlignment="1">
      <alignment vertical="center" wrapText="1"/>
    </xf>
    <xf numFmtId="0" fontId="32" fillId="5" borderId="2" xfId="0" applyFont="1" applyFill="1" applyBorder="1" applyAlignment="1">
      <alignment horizontal="left" vertical="center" wrapText="1"/>
    </xf>
    <xf numFmtId="0" fontId="25" fillId="5" borderId="2" xfId="0" applyFont="1" applyFill="1" applyBorder="1"/>
    <xf numFmtId="170" fontId="32" fillId="5" borderId="2" xfId="0" applyNumberFormat="1" applyFont="1" applyFill="1" applyBorder="1" applyAlignment="1">
      <alignment horizontal="center" vertical="center"/>
    </xf>
    <xf numFmtId="0" fontId="25" fillId="5" borderId="57" xfId="0" applyFont="1" applyFill="1" applyBorder="1" applyAlignment="1">
      <alignment horizontal="center" vertical="center" wrapText="1"/>
    </xf>
    <xf numFmtId="0" fontId="29" fillId="5" borderId="46" xfId="0" applyFont="1" applyFill="1" applyBorder="1" applyAlignment="1">
      <alignment vertical="center" wrapText="1"/>
    </xf>
    <xf numFmtId="0" fontId="25" fillId="6" borderId="2" xfId="0" applyFont="1" applyFill="1" applyBorder="1" applyAlignment="1">
      <alignment horizontal="center" vertical="center"/>
    </xf>
    <xf numFmtId="0" fontId="31" fillId="5" borderId="8" xfId="0" applyFont="1" applyFill="1" applyBorder="1" applyAlignment="1">
      <alignment vertical="center" wrapText="1"/>
    </xf>
    <xf numFmtId="0" fontId="25" fillId="0" borderId="8" xfId="0" applyFont="1" applyBorder="1" applyAlignment="1">
      <alignment horizontal="left" vertical="center"/>
    </xf>
    <xf numFmtId="171" fontId="25" fillId="0" borderId="8" xfId="0" applyNumberFormat="1" applyFont="1" applyBorder="1" applyAlignment="1">
      <alignment horizontal="center" vertical="center" wrapText="1"/>
    </xf>
    <xf numFmtId="0" fontId="46" fillId="5" borderId="8" xfId="0" applyFont="1" applyFill="1" applyBorder="1" applyAlignment="1">
      <alignment vertical="center" wrapText="1"/>
    </xf>
    <xf numFmtId="0" fontId="25" fillId="0" borderId="8" xfId="0" applyFont="1" applyBorder="1" applyAlignment="1">
      <alignment vertical="center"/>
    </xf>
    <xf numFmtId="4" fontId="32" fillId="0" borderId="8" xfId="0" applyNumberFormat="1" applyFont="1" applyBorder="1" applyAlignment="1">
      <alignment vertical="center" wrapText="1"/>
    </xf>
    <xf numFmtId="0" fontId="25" fillId="0" borderId="8" xfId="0" applyFont="1" applyBorder="1" applyAlignment="1">
      <alignment horizontal="center"/>
    </xf>
    <xf numFmtId="0" fontId="32" fillId="5" borderId="5" xfId="0" applyFont="1" applyFill="1" applyBorder="1" applyAlignment="1">
      <alignment vertical="center" wrapText="1"/>
    </xf>
    <xf numFmtId="0" fontId="25" fillId="5" borderId="23" xfId="0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vertical="center" wrapText="1"/>
    </xf>
    <xf numFmtId="44" fontId="32" fillId="5" borderId="8" xfId="0" applyNumberFormat="1" applyFont="1" applyFill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5" borderId="23" xfId="0" applyFont="1" applyFill="1" applyBorder="1" applyAlignment="1">
      <alignment horizontal="left" vertical="center" wrapText="1"/>
    </xf>
    <xf numFmtId="0" fontId="32" fillId="0" borderId="8" xfId="0" applyFont="1" applyBorder="1" applyAlignment="1">
      <alignment horizontal="center" vertical="center"/>
    </xf>
    <xf numFmtId="44" fontId="32" fillId="0" borderId="8" xfId="0" applyNumberFormat="1" applyFont="1" applyBorder="1" applyAlignment="1">
      <alignment horizontal="center" vertical="center" wrapText="1"/>
    </xf>
    <xf numFmtId="3" fontId="31" fillId="5" borderId="8" xfId="0" applyNumberFormat="1" applyFont="1" applyFill="1" applyBorder="1" applyAlignment="1">
      <alignment horizontal="left" vertical="center" wrapText="1"/>
    </xf>
    <xf numFmtId="0" fontId="25" fillId="5" borderId="5" xfId="0" applyFont="1" applyFill="1" applyBorder="1" applyAlignment="1">
      <alignment horizontal="left" vertical="center" wrapText="1"/>
    </xf>
    <xf numFmtId="0" fontId="25" fillId="0" borderId="6" xfId="0" applyFont="1" applyBorder="1" applyAlignment="1">
      <alignment horizontal="left" vertical="center" wrapText="1"/>
    </xf>
    <xf numFmtId="0" fontId="32" fillId="0" borderId="8" xfId="0" applyFont="1" applyBorder="1" applyAlignment="1">
      <alignment vertical="center"/>
    </xf>
    <xf numFmtId="0" fontId="25" fillId="6" borderId="5" xfId="0" applyFont="1" applyFill="1" applyBorder="1" applyAlignment="1">
      <alignment horizontal="center" vertical="center"/>
    </xf>
    <xf numFmtId="170" fontId="25" fillId="0" borderId="4" xfId="0" applyNumberFormat="1" applyFont="1" applyBorder="1"/>
    <xf numFmtId="0" fontId="79" fillId="0" borderId="0" xfId="0" applyFont="1"/>
    <xf numFmtId="170" fontId="81" fillId="0" borderId="11" xfId="0" applyNumberFormat="1" applyFont="1" applyBorder="1"/>
    <xf numFmtId="43" fontId="81" fillId="0" borderId="0" xfId="1" applyFont="1"/>
    <xf numFmtId="0" fontId="79" fillId="0" borderId="0" xfId="0" applyFont="1" applyAlignment="1">
      <alignment horizontal="center"/>
    </xf>
    <xf numFmtId="170" fontId="81" fillId="0" borderId="0" xfId="0" applyNumberFormat="1" applyFont="1"/>
    <xf numFmtId="43" fontId="79" fillId="0" borderId="0" xfId="0" applyNumberFormat="1" applyFont="1"/>
    <xf numFmtId="0" fontId="79" fillId="0" borderId="0" xfId="0" applyFont="1" applyAlignment="1">
      <alignment wrapText="1"/>
    </xf>
    <xf numFmtId="0" fontId="0" fillId="0" borderId="0" xfId="0" applyAlignment="1">
      <alignment horizontal="center"/>
    </xf>
    <xf numFmtId="43" fontId="29" fillId="4" borderId="8" xfId="0" applyNumberFormat="1" applyFont="1" applyFill="1" applyBorder="1" applyAlignment="1">
      <alignment horizontal="left" vertical="center" wrapText="1"/>
    </xf>
    <xf numFmtId="43" fontId="31" fillId="5" borderId="8" xfId="3" applyFont="1" applyFill="1" applyBorder="1" applyAlignment="1">
      <alignment horizontal="center" vertical="center"/>
    </xf>
    <xf numFmtId="0" fontId="46" fillId="0" borderId="8" xfId="0" applyFont="1" applyBorder="1" applyAlignment="1">
      <alignment horizontal="center" vertical="center"/>
    </xf>
    <xf numFmtId="43" fontId="31" fillId="5" borderId="4" xfId="3" applyFont="1" applyFill="1" applyBorder="1" applyAlignment="1">
      <alignment horizontal="center" vertical="center"/>
    </xf>
    <xf numFmtId="43" fontId="29" fillId="5" borderId="8" xfId="0" applyNumberFormat="1" applyFont="1" applyFill="1" applyBorder="1" applyAlignment="1">
      <alignment horizontal="left" vertical="center" wrapText="1"/>
    </xf>
    <xf numFmtId="0" fontId="29" fillId="0" borderId="8" xfId="0" applyFont="1" applyBorder="1" applyAlignment="1">
      <alignment horizontal="center" vertical="center"/>
    </xf>
    <xf numFmtId="0" fontId="83" fillId="0" borderId="8" xfId="0" applyFont="1" applyBorder="1" applyAlignment="1">
      <alignment horizontal="center" vertical="center" wrapText="1"/>
    </xf>
    <xf numFmtId="165" fontId="46" fillId="5" borderId="8" xfId="0" applyNumberFormat="1" applyFont="1" applyFill="1" applyBorder="1" applyAlignment="1">
      <alignment horizontal="left" vertical="center"/>
    </xf>
    <xf numFmtId="43" fontId="46" fillId="0" borderId="8" xfId="3" applyFont="1" applyBorder="1" applyAlignment="1">
      <alignment horizontal="right" vertical="center"/>
    </xf>
    <xf numFmtId="0" fontId="31" fillId="0" borderId="8" xfId="0" applyFont="1" applyBorder="1"/>
    <xf numFmtId="0" fontId="84" fillId="0" borderId="0" xfId="0" applyFont="1"/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4" fillId="0" borderId="0" xfId="0" applyFont="1" applyAlignment="1">
      <alignment horizontal="center"/>
    </xf>
    <xf numFmtId="4" fontId="25" fillId="5" borderId="8" xfId="0" quotePrefix="1" applyNumberFormat="1" applyFont="1" applyFill="1" applyBorder="1" applyAlignment="1">
      <alignment horizontal="center" vertical="center"/>
    </xf>
    <xf numFmtId="0" fontId="29" fillId="0" borderId="8" xfId="0" applyFont="1" applyBorder="1" applyAlignment="1">
      <alignment vertical="center" wrapText="1"/>
    </xf>
    <xf numFmtId="4" fontId="25" fillId="5" borderId="8" xfId="0" applyNumberFormat="1" applyFont="1" applyFill="1" applyBorder="1" applyAlignment="1">
      <alignment horizontal="center" vertical="center"/>
    </xf>
    <xf numFmtId="0" fontId="33" fillId="5" borderId="8" xfId="0" applyFont="1" applyFill="1" applyBorder="1" applyAlignment="1">
      <alignment horizontal="left" vertical="center" wrapText="1"/>
    </xf>
    <xf numFmtId="0" fontId="46" fillId="5" borderId="8" xfId="0" applyFont="1" applyFill="1" applyBorder="1" applyAlignment="1">
      <alignment horizontal="left" vertical="center" wrapText="1"/>
    </xf>
    <xf numFmtId="0" fontId="46" fillId="0" borderId="8" xfId="0" applyFont="1" applyBorder="1" applyAlignment="1">
      <alignment horizontal="left" vertical="center" wrapText="1"/>
    </xf>
    <xf numFmtId="0" fontId="25" fillId="3" borderId="8" xfId="0" applyFont="1" applyFill="1" applyBorder="1" applyAlignment="1">
      <alignment horizontal="center" vertical="center"/>
    </xf>
    <xf numFmtId="4" fontId="29" fillId="4" borderId="8" xfId="0" applyNumberFormat="1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left" vertical="center" wrapText="1"/>
    </xf>
    <xf numFmtId="0" fontId="31" fillId="0" borderId="8" xfId="0" applyFont="1" applyBorder="1" applyAlignment="1">
      <alignment horizontal="left" vertical="center"/>
    </xf>
    <xf numFmtId="4" fontId="62" fillId="5" borderId="66" xfId="0" applyNumberFormat="1" applyFont="1" applyFill="1" applyBorder="1" applyAlignment="1">
      <alignment horizontal="center"/>
    </xf>
    <xf numFmtId="4" fontId="62" fillId="5" borderId="66" xfId="0" applyNumberFormat="1" applyFont="1" applyFill="1" applyBorder="1"/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86" fillId="0" borderId="0" xfId="0" applyFont="1"/>
    <xf numFmtId="0" fontId="31" fillId="4" borderId="8" xfId="0" applyFont="1" applyFill="1" applyBorder="1" applyAlignment="1">
      <alignment horizontal="left" vertical="center" wrapText="1"/>
    </xf>
    <xf numFmtId="0" fontId="29" fillId="4" borderId="8" xfId="0" applyFont="1" applyFill="1" applyBorder="1" applyAlignment="1">
      <alignment horizontal="center" vertical="center" wrapText="1"/>
    </xf>
    <xf numFmtId="0" fontId="31" fillId="0" borderId="5" xfId="0" applyFont="1" applyBorder="1" applyAlignment="1">
      <alignment vertical="center" wrapText="1"/>
    </xf>
    <xf numFmtId="43" fontId="31" fillId="5" borderId="1" xfId="3" applyFont="1" applyFill="1" applyBorder="1" applyAlignment="1">
      <alignment horizontal="center" vertical="center"/>
    </xf>
    <xf numFmtId="43" fontId="31" fillId="0" borderId="8" xfId="3" applyFont="1" applyFill="1" applyBorder="1" applyAlignment="1">
      <alignment horizontal="center" vertical="center" wrapText="1"/>
    </xf>
    <xf numFmtId="0" fontId="29" fillId="5" borderId="0" xfId="0" applyFont="1" applyFill="1" applyAlignment="1">
      <alignment horizontal="left" vertical="center" wrapText="1"/>
    </xf>
    <xf numFmtId="0" fontId="25" fillId="5" borderId="8" xfId="0" applyFont="1" applyFill="1" applyBorder="1" applyAlignment="1">
      <alignment horizontal="center"/>
    </xf>
    <xf numFmtId="0" fontId="31" fillId="0" borderId="4" xfId="0" applyFont="1" applyBorder="1" applyAlignment="1">
      <alignment horizontal="center" vertical="center" wrapText="1"/>
    </xf>
    <xf numFmtId="0" fontId="83" fillId="0" borderId="4" xfId="0" applyFont="1" applyBorder="1" applyAlignment="1">
      <alignment horizontal="center" vertical="center" wrapText="1"/>
    </xf>
    <xf numFmtId="0" fontId="88" fillId="6" borderId="4" xfId="0" applyFont="1" applyFill="1" applyBorder="1" applyAlignment="1">
      <alignment horizontal="center" vertical="center" wrapText="1"/>
    </xf>
    <xf numFmtId="0" fontId="31" fillId="5" borderId="4" xfId="0" applyFont="1" applyFill="1" applyBorder="1" applyAlignment="1">
      <alignment horizontal="center" vertical="center"/>
    </xf>
    <xf numFmtId="0" fontId="31" fillId="5" borderId="8" xfId="0" applyFont="1" applyFill="1" applyBorder="1" applyAlignment="1">
      <alignment horizontal="center" vertical="center"/>
    </xf>
    <xf numFmtId="0" fontId="83" fillId="5" borderId="4" xfId="0" applyFont="1" applyFill="1" applyBorder="1" applyAlignment="1">
      <alignment horizontal="center" vertical="center" wrapText="1"/>
    </xf>
    <xf numFmtId="0" fontId="0" fillId="7" borderId="0" xfId="0" applyFill="1"/>
    <xf numFmtId="0" fontId="33" fillId="5" borderId="2" xfId="0" applyFont="1" applyFill="1" applyBorder="1" applyAlignment="1">
      <alignment vertical="center" wrapText="1"/>
    </xf>
    <xf numFmtId="43" fontId="29" fillId="5" borderId="8" xfId="3" applyFont="1" applyFill="1" applyBorder="1" applyAlignment="1">
      <alignment horizontal="center" vertical="center"/>
    </xf>
    <xf numFmtId="43" fontId="62" fillId="0" borderId="11" xfId="0" applyNumberFormat="1" applyFont="1" applyBorder="1"/>
    <xf numFmtId="43" fontId="62" fillId="0" borderId="0" xfId="1" applyFont="1"/>
    <xf numFmtId="43" fontId="3" fillId="0" borderId="0" xfId="0" applyNumberFormat="1" applyFont="1"/>
    <xf numFmtId="0" fontId="30" fillId="5" borderId="8" xfId="0" applyFont="1" applyFill="1" applyBorder="1" applyAlignment="1">
      <alignment horizontal="center" vertical="center"/>
    </xf>
    <xf numFmtId="43" fontId="32" fillId="5" borderId="8" xfId="3" applyFont="1" applyFill="1" applyBorder="1" applyAlignment="1">
      <alignment horizontal="center" vertical="center"/>
    </xf>
    <xf numFmtId="0" fontId="0" fillId="6" borderId="0" xfId="0" applyFill="1"/>
    <xf numFmtId="0" fontId="30" fillId="5" borderId="4" xfId="0" applyFont="1" applyFill="1" applyBorder="1" applyAlignment="1">
      <alignment horizontal="center" vertical="center"/>
    </xf>
    <xf numFmtId="0" fontId="25" fillId="5" borderId="4" xfId="0" applyFont="1" applyFill="1" applyBorder="1" applyAlignment="1">
      <alignment horizontal="center" vertical="center"/>
    </xf>
    <xf numFmtId="43" fontId="31" fillId="5" borderId="4" xfId="3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/>
    </xf>
    <xf numFmtId="0" fontId="0" fillId="5" borderId="8" xfId="0" applyFill="1" applyBorder="1"/>
    <xf numFmtId="0" fontId="0" fillId="5" borderId="4" xfId="0" applyFill="1" applyBorder="1" applyAlignment="1">
      <alignment horizontal="center"/>
    </xf>
    <xf numFmtId="0" fontId="29" fillId="5" borderId="4" xfId="0" applyFont="1" applyFill="1" applyBorder="1" applyAlignment="1">
      <alignment vertical="center" wrapText="1"/>
    </xf>
    <xf numFmtId="0" fontId="30" fillId="5" borderId="4" xfId="0" applyFont="1" applyFill="1" applyBorder="1" applyAlignment="1">
      <alignment vertical="center" wrapText="1"/>
    </xf>
    <xf numFmtId="43" fontId="29" fillId="5" borderId="4" xfId="3" applyFont="1" applyFill="1" applyBorder="1" applyAlignment="1">
      <alignment vertical="center"/>
    </xf>
    <xf numFmtId="0" fontId="33" fillId="5" borderId="4" xfId="0" applyFont="1" applyFill="1" applyBorder="1" applyAlignment="1">
      <alignment vertical="center" wrapText="1"/>
    </xf>
    <xf numFmtId="43" fontId="32" fillId="5" borderId="4" xfId="0" applyNumberFormat="1" applyFont="1" applyFill="1" applyBorder="1" applyAlignment="1">
      <alignment horizontal="center" vertical="center"/>
    </xf>
    <xf numFmtId="43" fontId="31" fillId="5" borderId="4" xfId="3" applyFont="1" applyFill="1" applyBorder="1" applyAlignment="1">
      <alignment vertical="center"/>
    </xf>
    <xf numFmtId="43" fontId="25" fillId="5" borderId="8" xfId="3" applyFont="1" applyFill="1" applyBorder="1" applyAlignment="1">
      <alignment horizontal="center" vertical="center"/>
    </xf>
    <xf numFmtId="43" fontId="25" fillId="5" borderId="8" xfId="3" applyFont="1" applyFill="1" applyBorder="1" applyAlignment="1">
      <alignment horizontal="center" vertical="center" wrapText="1"/>
    </xf>
    <xf numFmtId="49" fontId="88" fillId="5" borderId="8" xfId="4" applyNumberFormat="1" applyFont="1" applyFill="1" applyBorder="1" applyAlignment="1">
      <alignment horizontal="left" vertical="center" wrapText="1"/>
    </xf>
    <xf numFmtId="0" fontId="25" fillId="5" borderId="4" xfId="0" applyFont="1" applyFill="1" applyBorder="1" applyAlignment="1">
      <alignment vertical="center" wrapText="1"/>
    </xf>
    <xf numFmtId="43" fontId="25" fillId="5" borderId="4" xfId="3" applyFont="1" applyFill="1" applyBorder="1" applyAlignment="1">
      <alignment horizontal="center" vertical="center"/>
    </xf>
    <xf numFmtId="43" fontId="3" fillId="5" borderId="11" xfId="0" applyNumberFormat="1" applyFont="1" applyFill="1" applyBorder="1"/>
    <xf numFmtId="43" fontId="3" fillId="5" borderId="0" xfId="1" applyFont="1" applyFill="1"/>
    <xf numFmtId="0" fontId="86" fillId="0" borderId="0" xfId="0" applyFont="1" applyAlignment="1">
      <alignment horizontal="center" vertical="center"/>
    </xf>
    <xf numFmtId="0" fontId="58" fillId="3" borderId="8" xfId="0" applyFont="1" applyFill="1" applyBorder="1" applyAlignment="1">
      <alignment horizontal="center" vertical="center"/>
    </xf>
    <xf numFmtId="0" fontId="32" fillId="5" borderId="8" xfId="0" applyFont="1" applyFill="1" applyBorder="1" applyAlignment="1">
      <alignment vertical="center"/>
    </xf>
    <xf numFmtId="0" fontId="29" fillId="0" borderId="8" xfId="0" applyFont="1" applyBorder="1"/>
    <xf numFmtId="43" fontId="29" fillId="0" borderId="8" xfId="0" applyNumberFormat="1" applyFont="1" applyBorder="1" applyAlignment="1">
      <alignment horizontal="center" vertical="center"/>
    </xf>
    <xf numFmtId="165" fontId="29" fillId="5" borderId="8" xfId="0" applyNumberFormat="1" applyFont="1" applyFill="1" applyBorder="1" applyAlignment="1">
      <alignment horizontal="left" vertical="center"/>
    </xf>
    <xf numFmtId="43" fontId="29" fillId="0" borderId="8" xfId="3" applyFont="1" applyBorder="1" applyAlignment="1">
      <alignment horizontal="right" vertical="center"/>
    </xf>
    <xf numFmtId="165" fontId="31" fillId="5" borderId="8" xfId="0" applyNumberFormat="1" applyFont="1" applyFill="1" applyBorder="1" applyAlignment="1">
      <alignment horizontal="left" vertical="center"/>
    </xf>
    <xf numFmtId="43" fontId="31" fillId="0" borderId="8" xfId="3" applyFont="1" applyBorder="1" applyAlignment="1">
      <alignment horizontal="right" vertical="center"/>
    </xf>
    <xf numFmtId="165" fontId="31" fillId="0" borderId="8" xfId="0" applyNumberFormat="1" applyFont="1" applyBorder="1" applyAlignment="1">
      <alignment horizontal="left" vertical="center"/>
    </xf>
    <xf numFmtId="43" fontId="31" fillId="0" borderId="8" xfId="3" applyFont="1" applyFill="1" applyBorder="1" applyAlignment="1">
      <alignment horizontal="right" vertical="center"/>
    </xf>
    <xf numFmtId="4" fontId="31" fillId="5" borderId="8" xfId="0" applyNumberFormat="1" applyFont="1" applyFill="1" applyBorder="1" applyAlignment="1">
      <alignment horizontal="center" vertical="center"/>
    </xf>
    <xf numFmtId="0" fontId="88" fillId="0" borderId="8" xfId="0" applyFont="1" applyBorder="1" applyAlignment="1">
      <alignment horizontal="center" vertical="center" wrapText="1"/>
    </xf>
    <xf numFmtId="4" fontId="31" fillId="0" borderId="4" xfId="0" applyNumberFormat="1" applyFont="1" applyBorder="1" applyAlignment="1">
      <alignment horizontal="center" vertical="center"/>
    </xf>
    <xf numFmtId="0" fontId="88" fillId="6" borderId="8" xfId="0" applyFont="1" applyFill="1" applyBorder="1" applyAlignment="1">
      <alignment horizontal="center" vertical="center" wrapText="1"/>
    </xf>
    <xf numFmtId="4" fontId="84" fillId="0" borderId="0" xfId="0" applyNumberFormat="1" applyFont="1"/>
    <xf numFmtId="0" fontId="89" fillId="0" borderId="0" xfId="0" applyFont="1"/>
    <xf numFmtId="0" fontId="29" fillId="0" borderId="0" xfId="0" applyFont="1" applyAlignment="1">
      <alignment horizontal="center" vertical="center"/>
    </xf>
    <xf numFmtId="0" fontId="83" fillId="5" borderId="8" xfId="0" applyFont="1" applyFill="1" applyBorder="1" applyAlignment="1">
      <alignment vertical="center" wrapText="1"/>
    </xf>
    <xf numFmtId="0" fontId="88" fillId="5" borderId="8" xfId="0" applyFont="1" applyFill="1" applyBorder="1" applyAlignment="1">
      <alignment horizontal="center" vertical="center" wrapText="1"/>
    </xf>
    <xf numFmtId="3" fontId="25" fillId="5" borderId="8" xfId="0" applyNumberFormat="1" applyFont="1" applyFill="1" applyBorder="1" applyAlignment="1">
      <alignment horizontal="center" vertical="center"/>
    </xf>
    <xf numFmtId="2" fontId="30" fillId="5" borderId="8" xfId="0" applyNumberFormat="1" applyFont="1" applyFill="1" applyBorder="1" applyAlignment="1">
      <alignment vertical="center" wrapText="1"/>
    </xf>
    <xf numFmtId="4" fontId="90" fillId="5" borderId="8" xfId="0" applyNumberFormat="1" applyFont="1" applyFill="1" applyBorder="1" applyAlignment="1">
      <alignment horizontal="center" vertical="center"/>
    </xf>
    <xf numFmtId="0" fontId="46" fillId="5" borderId="8" xfId="0" applyFont="1" applyFill="1" applyBorder="1"/>
    <xf numFmtId="0" fontId="91" fillId="5" borderId="8" xfId="0" applyFont="1" applyFill="1" applyBorder="1" applyAlignment="1">
      <alignment vertical="center" wrapText="1"/>
    </xf>
    <xf numFmtId="3" fontId="25" fillId="6" borderId="8" xfId="0" applyNumberFormat="1" applyFont="1" applyFill="1" applyBorder="1" applyAlignment="1">
      <alignment horizontal="center" vertical="center"/>
    </xf>
    <xf numFmtId="0" fontId="31" fillId="5" borderId="8" xfId="0" applyFont="1" applyFill="1" applyBorder="1"/>
    <xf numFmtId="0" fontId="46" fillId="0" borderId="8" xfId="0" applyFont="1" applyBorder="1"/>
    <xf numFmtId="3" fontId="9" fillId="5" borderId="8" xfId="0" applyNumberFormat="1" applyFont="1" applyFill="1" applyBorder="1" applyAlignment="1">
      <alignment horizontal="center" vertical="center"/>
    </xf>
    <xf numFmtId="0" fontId="92" fillId="0" borderId="8" xfId="0" applyFont="1" applyBorder="1" applyAlignment="1">
      <alignment horizontal="center" vertical="center"/>
    </xf>
    <xf numFmtId="2" fontId="16" fillId="5" borderId="8" xfId="0" applyNumberFormat="1" applyFont="1" applyFill="1" applyBorder="1" applyAlignment="1">
      <alignment vertical="center" wrapText="1"/>
    </xf>
    <xf numFmtId="0" fontId="8" fillId="0" borderId="8" xfId="0" applyFont="1" applyBorder="1" applyAlignment="1">
      <alignment horizontal="center" vertical="center"/>
    </xf>
    <xf numFmtId="0" fontId="58" fillId="5" borderId="8" xfId="0" applyFont="1" applyFill="1" applyBorder="1" applyAlignment="1">
      <alignment vertical="center" wrapText="1"/>
    </xf>
    <xf numFmtId="0" fontId="92" fillId="5" borderId="8" xfId="0" applyFont="1" applyFill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9" fillId="0" borderId="8" xfId="0" applyFont="1" applyBorder="1" applyAlignment="1">
      <alignment wrapText="1"/>
    </xf>
    <xf numFmtId="3" fontId="11" fillId="0" borderId="8" xfId="0" applyNumberFormat="1" applyFont="1" applyBorder="1" applyAlignment="1">
      <alignment horizontal="left" vertical="center" wrapText="1"/>
    </xf>
    <xf numFmtId="0" fontId="59" fillId="0" borderId="4" xfId="0" applyFont="1" applyBorder="1"/>
    <xf numFmtId="43" fontId="62" fillId="0" borderId="8" xfId="1" applyFont="1" applyBorder="1"/>
    <xf numFmtId="0" fontId="8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29" fillId="0" borderId="1" xfId="0" applyFont="1" applyBorder="1" applyAlignment="1">
      <alignment vertical="center" wrapText="1"/>
    </xf>
    <xf numFmtId="0" fontId="31" fillId="0" borderId="1" xfId="0" applyFont="1" applyBorder="1" applyAlignment="1">
      <alignment vertical="center" wrapText="1"/>
    </xf>
    <xf numFmtId="3" fontId="31" fillId="0" borderId="1" xfId="0" applyNumberFormat="1" applyFont="1" applyBorder="1" applyAlignment="1">
      <alignment horizontal="left" vertical="center" wrapText="1"/>
    </xf>
    <xf numFmtId="0" fontId="31" fillId="5" borderId="1" xfId="0" applyFont="1" applyFill="1" applyBorder="1" applyAlignment="1">
      <alignment horizontal="center" vertical="center"/>
    </xf>
    <xf numFmtId="3" fontId="31" fillId="6" borderId="1" xfId="0" applyNumberFormat="1" applyFont="1" applyFill="1" applyBorder="1" applyAlignment="1">
      <alignment horizontal="center" vertical="center"/>
    </xf>
    <xf numFmtId="43" fontId="31" fillId="5" borderId="36" xfId="3" applyFont="1" applyFill="1" applyBorder="1" applyAlignment="1">
      <alignment horizontal="center" vertical="center"/>
    </xf>
    <xf numFmtId="3" fontId="31" fillId="0" borderId="8" xfId="0" applyNumberFormat="1" applyFont="1" applyBorder="1" applyAlignment="1">
      <alignment horizontal="left" vertical="center" wrapText="1"/>
    </xf>
    <xf numFmtId="3" fontId="31" fillId="5" borderId="8" xfId="0" applyNumberFormat="1" applyFont="1" applyFill="1" applyBorder="1" applyAlignment="1">
      <alignment horizontal="center" vertical="center"/>
    </xf>
    <xf numFmtId="3" fontId="31" fillId="6" borderId="8" xfId="0" applyNumberFormat="1" applyFont="1" applyFill="1" applyBorder="1" applyAlignment="1">
      <alignment horizontal="center" vertical="center"/>
    </xf>
    <xf numFmtId="43" fontId="31" fillId="5" borderId="7" xfId="3" applyFont="1" applyFill="1" applyBorder="1" applyAlignment="1">
      <alignment horizontal="center" vertical="center"/>
    </xf>
    <xf numFmtId="3" fontId="31" fillId="0" borderId="8" xfId="0" applyNumberFormat="1" applyFont="1" applyBorder="1" applyAlignment="1">
      <alignment horizontal="center" vertical="center"/>
    </xf>
    <xf numFmtId="3" fontId="30" fillId="0" borderId="8" xfId="0" applyNumberFormat="1" applyFont="1" applyBorder="1" applyAlignment="1">
      <alignment horizontal="left" vertical="center" wrapText="1"/>
    </xf>
    <xf numFmtId="0" fontId="31" fillId="0" borderId="4" xfId="0" applyFont="1" applyBorder="1" applyAlignment="1">
      <alignment vertical="center" wrapText="1"/>
    </xf>
    <xf numFmtId="43" fontId="29" fillId="0" borderId="7" xfId="0" applyNumberFormat="1" applyFont="1" applyBorder="1" applyAlignment="1">
      <alignment horizontal="center" vertical="center"/>
    </xf>
    <xf numFmtId="43" fontId="29" fillId="0" borderId="4" xfId="0" applyNumberFormat="1" applyFont="1" applyBorder="1" applyAlignment="1">
      <alignment horizontal="center" vertical="center"/>
    </xf>
    <xf numFmtId="0" fontId="29" fillId="0" borderId="4" xfId="0" applyFont="1" applyBorder="1" applyAlignment="1">
      <alignment vertical="center" wrapText="1"/>
    </xf>
    <xf numFmtId="0" fontId="29" fillId="0" borderId="4" xfId="0" applyFont="1" applyBorder="1" applyAlignment="1">
      <alignment horizontal="left" vertical="center"/>
    </xf>
    <xf numFmtId="0" fontId="31" fillId="0" borderId="4" xfId="0" applyFont="1" applyBorder="1"/>
    <xf numFmtId="0" fontId="31" fillId="5" borderId="4" xfId="0" applyFont="1" applyFill="1" applyBorder="1"/>
    <xf numFmtId="0" fontId="31" fillId="0" borderId="4" xfId="0" applyFont="1" applyBorder="1" applyAlignment="1">
      <alignment horizontal="left" vertical="center"/>
    </xf>
    <xf numFmtId="43" fontId="31" fillId="5" borderId="7" xfId="0" applyNumberFormat="1" applyFont="1" applyFill="1" applyBorder="1" applyAlignment="1">
      <alignment horizontal="center" vertical="center"/>
    </xf>
    <xf numFmtId="43" fontId="29" fillId="4" borderId="69" xfId="1" applyFont="1" applyFill="1" applyBorder="1" applyAlignment="1">
      <alignment horizontal="left" vertical="center" wrapText="1"/>
    </xf>
    <xf numFmtId="0" fontId="29" fillId="4" borderId="66" xfId="0" applyFont="1" applyFill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 wrapText="1"/>
    </xf>
    <xf numFmtId="3" fontId="31" fillId="0" borderId="1" xfId="0" applyNumberFormat="1" applyFont="1" applyBorder="1" applyAlignment="1">
      <alignment horizontal="center" vertical="center"/>
    </xf>
    <xf numFmtId="0" fontId="31" fillId="5" borderId="8" xfId="0" applyFont="1" applyFill="1" applyBorder="1" applyAlignment="1">
      <alignment wrapText="1"/>
    </xf>
    <xf numFmtId="43" fontId="32" fillId="11" borderId="8" xfId="0" applyNumberFormat="1" applyFont="1" applyFill="1" applyBorder="1"/>
    <xf numFmtId="0" fontId="64" fillId="0" borderId="0" xfId="0" applyFont="1" applyAlignment="1">
      <alignment horizontal="left" wrapText="1"/>
    </xf>
    <xf numFmtId="0" fontId="2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8" fillId="0" borderId="0" xfId="0" applyFont="1" applyAlignment="1">
      <alignment horizontal="center" vertical="center" wrapText="1"/>
    </xf>
    <xf numFmtId="0" fontId="25" fillId="0" borderId="0" xfId="0" applyFont="1" applyAlignment="1">
      <alignment vertical="top" wrapText="1"/>
    </xf>
    <xf numFmtId="0" fontId="95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5" fillId="0" borderId="0" xfId="0" applyFont="1" applyAlignment="1">
      <alignment horizontal="center" wrapText="1"/>
    </xf>
    <xf numFmtId="4" fontId="85" fillId="5" borderId="11" xfId="0" applyNumberFormat="1" applyFont="1" applyFill="1" applyBorder="1"/>
    <xf numFmtId="43" fontId="3" fillId="5" borderId="16" xfId="1" applyFont="1" applyFill="1" applyBorder="1"/>
    <xf numFmtId="4" fontId="32" fillId="0" borderId="0" xfId="0" applyNumberFormat="1" applyFont="1"/>
    <xf numFmtId="43" fontId="59" fillId="5" borderId="8" xfId="1" applyFont="1" applyFill="1" applyBorder="1"/>
    <xf numFmtId="0" fontId="59" fillId="5" borderId="0" xfId="0" applyFont="1" applyFill="1"/>
    <xf numFmtId="43" fontId="63" fillId="5" borderId="8" xfId="1" applyFont="1" applyFill="1" applyBorder="1" applyAlignment="1">
      <alignment horizontal="left"/>
    </xf>
    <xf numFmtId="43" fontId="0" fillId="5" borderId="0" xfId="1" applyFont="1" applyFill="1"/>
    <xf numFmtId="0" fontId="64" fillId="0" borderId="0" xfId="0" applyFont="1" applyAlignment="1">
      <alignment horizontal="center" wrapText="1"/>
    </xf>
    <xf numFmtId="0" fontId="8" fillId="3" borderId="8" xfId="0" applyFont="1" applyFill="1" applyBorder="1" applyAlignment="1">
      <alignment horizontal="center" vertical="center" wrapText="1"/>
    </xf>
    <xf numFmtId="49" fontId="24" fillId="5" borderId="5" xfId="4" applyNumberFormat="1" applyFont="1" applyFill="1" applyBorder="1" applyAlignment="1">
      <alignment horizontal="left" wrapText="1"/>
    </xf>
    <xf numFmtId="49" fontId="24" fillId="5" borderId="6" xfId="4" applyNumberFormat="1" applyFont="1" applyFill="1" applyBorder="1" applyAlignment="1">
      <alignment horizontal="left" wrapText="1"/>
    </xf>
    <xf numFmtId="49" fontId="24" fillId="5" borderId="7" xfId="4" applyNumberFormat="1" applyFont="1" applyFill="1" applyBorder="1" applyAlignment="1">
      <alignment horizontal="left" wrapText="1"/>
    </xf>
    <xf numFmtId="43" fontId="24" fillId="5" borderId="1" xfId="1" applyFont="1" applyFill="1" applyBorder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64" fillId="0" borderId="0" xfId="0" applyFont="1" applyAlignment="1">
      <alignment wrapText="1"/>
    </xf>
    <xf numFmtId="43" fontId="68" fillId="5" borderId="8" xfId="3" applyFont="1" applyFill="1" applyBorder="1" applyAlignment="1">
      <alignment horizontal="center" vertical="center" wrapText="1"/>
    </xf>
    <xf numFmtId="0" fontId="46" fillId="0" borderId="8" xfId="0" applyFont="1" applyBorder="1" applyAlignment="1">
      <alignment horizontal="center" vertical="center" wrapText="1"/>
    </xf>
    <xf numFmtId="43" fontId="82" fillId="5" borderId="8" xfId="3" applyFont="1" applyFill="1" applyBorder="1" applyAlignment="1">
      <alignment horizontal="center" vertical="center" wrapText="1"/>
    </xf>
    <xf numFmtId="0" fontId="25" fillId="0" borderId="0" xfId="0" applyFont="1" applyAlignment="1">
      <alignment wrapText="1"/>
    </xf>
    <xf numFmtId="4" fontId="30" fillId="0" borderId="8" xfId="0" applyNumberFormat="1" applyFont="1" applyBorder="1" applyAlignment="1">
      <alignment horizontal="center" vertical="center" wrapText="1"/>
    </xf>
    <xf numFmtId="165" fontId="46" fillId="5" borderId="8" xfId="0" applyNumberFormat="1" applyFont="1" applyFill="1" applyBorder="1" applyAlignment="1">
      <alignment horizontal="left" vertical="center" wrapText="1"/>
    </xf>
    <xf numFmtId="43" fontId="46" fillId="0" borderId="8" xfId="3" applyFont="1" applyBorder="1" applyAlignment="1">
      <alignment horizontal="right" vertical="center" wrapText="1"/>
    </xf>
    <xf numFmtId="43" fontId="25" fillId="5" borderId="8" xfId="1" applyFont="1" applyFill="1" applyBorder="1" applyAlignment="1">
      <alignment horizontal="center" vertical="center" wrapText="1"/>
    </xf>
    <xf numFmtId="43" fontId="25" fillId="5" borderId="4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3" fontId="3" fillId="0" borderId="11" xfId="1" applyFont="1" applyBorder="1" applyAlignment="1">
      <alignment wrapText="1"/>
    </xf>
    <xf numFmtId="43" fontId="3" fillId="0" borderId="0" xfId="1" applyFont="1" applyAlignment="1">
      <alignment wrapText="1"/>
    </xf>
    <xf numFmtId="0" fontId="31" fillId="0" borderId="8" xfId="0" applyFont="1" applyFill="1" applyBorder="1" applyAlignment="1">
      <alignment horizontal="center" vertical="center" wrapText="1"/>
    </xf>
    <xf numFmtId="0" fontId="96" fillId="0" borderId="0" xfId="0" applyFont="1"/>
    <xf numFmtId="0" fontId="96" fillId="0" borderId="0" xfId="0" applyFont="1" applyAlignment="1">
      <alignment horizontal="left" vertical="center" indent="10"/>
    </xf>
    <xf numFmtId="0" fontId="31" fillId="0" borderId="4" xfId="0" applyFont="1" applyFill="1" applyBorder="1" applyAlignment="1">
      <alignment horizontal="center" vertical="center" wrapText="1"/>
    </xf>
    <xf numFmtId="43" fontId="23" fillId="5" borderId="17" xfId="1" applyFont="1" applyFill="1" applyBorder="1" applyAlignment="1">
      <alignment horizontal="left" vertical="center" wrapText="1"/>
    </xf>
    <xf numFmtId="43" fontId="23" fillId="5" borderId="18" xfId="1" applyFont="1" applyFill="1" applyBorder="1" applyAlignment="1">
      <alignment horizontal="left" vertical="center" wrapText="1"/>
    </xf>
    <xf numFmtId="43" fontId="23" fillId="5" borderId="19" xfId="1" applyFont="1" applyFill="1" applyBorder="1" applyAlignment="1">
      <alignment horizontal="left" vertical="center" wrapText="1"/>
    </xf>
    <xf numFmtId="0" fontId="93" fillId="0" borderId="0" xfId="0" applyFont="1" applyAlignment="1">
      <alignment horizontal="center" wrapText="1"/>
    </xf>
    <xf numFmtId="0" fontId="64" fillId="0" borderId="0" xfId="0" applyFont="1" applyAlignment="1">
      <alignment horizontal="center" vertical="center" wrapText="1"/>
    </xf>
    <xf numFmtId="0" fontId="64" fillId="5" borderId="0" xfId="0" applyFont="1" applyFill="1" applyAlignment="1">
      <alignment horizontal="center" wrapText="1"/>
    </xf>
    <xf numFmtId="0" fontId="64" fillId="0" borderId="0" xfId="0" applyFont="1" applyAlignment="1">
      <alignment horizontal="left" wrapText="1"/>
    </xf>
    <xf numFmtId="0" fontId="15" fillId="0" borderId="0" xfId="0" applyFont="1"/>
    <xf numFmtId="0" fontId="8" fillId="3" borderId="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wrapText="1"/>
    </xf>
    <xf numFmtId="49" fontId="22" fillId="0" borderId="12" xfId="4" applyNumberFormat="1" applyFont="1" applyBorder="1" applyAlignment="1">
      <alignment horizontal="left"/>
    </xf>
    <xf numFmtId="49" fontId="22" fillId="0" borderId="15" xfId="4" applyNumberFormat="1" applyFont="1" applyBorder="1" applyAlignment="1">
      <alignment horizontal="left"/>
    </xf>
    <xf numFmtId="49" fontId="22" fillId="0" borderId="16" xfId="4" applyNumberFormat="1" applyFont="1" applyBorder="1" applyAlignment="1">
      <alignment horizontal="left"/>
    </xf>
    <xf numFmtId="49" fontId="63" fillId="5" borderId="20" xfId="4" applyNumberFormat="1" applyFont="1" applyFill="1" applyBorder="1" applyAlignment="1">
      <alignment horizontal="right" wrapText="1"/>
    </xf>
    <xf numFmtId="49" fontId="63" fillId="5" borderId="21" xfId="4" applyNumberFormat="1" applyFont="1" applyFill="1" applyBorder="1" applyAlignment="1">
      <alignment horizontal="right" wrapText="1"/>
    </xf>
    <xf numFmtId="49" fontId="63" fillId="5" borderId="22" xfId="4" applyNumberFormat="1" applyFont="1" applyFill="1" applyBorder="1" applyAlignment="1">
      <alignment horizontal="right" wrapText="1"/>
    </xf>
    <xf numFmtId="0" fontId="3" fillId="5" borderId="5" xfId="0" applyFont="1" applyFill="1" applyBorder="1" applyAlignment="1">
      <alignment horizontal="left" wrapText="1"/>
    </xf>
    <xf numFmtId="0" fontId="3" fillId="5" borderId="6" xfId="0" applyFont="1" applyFill="1" applyBorder="1" applyAlignment="1">
      <alignment horizontal="left" wrapText="1"/>
    </xf>
    <xf numFmtId="0" fontId="3" fillId="5" borderId="23" xfId="0" applyFont="1" applyFill="1" applyBorder="1" applyAlignment="1">
      <alignment horizontal="left" wrapText="1"/>
    </xf>
    <xf numFmtId="0" fontId="3" fillId="5" borderId="5" xfId="0" applyFont="1" applyFill="1" applyBorder="1" applyAlignment="1">
      <alignment horizontal="right" wrapText="1"/>
    </xf>
    <xf numFmtId="0" fontId="3" fillId="5" borderId="6" xfId="0" applyFont="1" applyFill="1" applyBorder="1" applyAlignment="1">
      <alignment horizontal="right" wrapText="1"/>
    </xf>
    <xf numFmtId="0" fontId="3" fillId="5" borderId="23" xfId="0" applyFont="1" applyFill="1" applyBorder="1" applyAlignment="1">
      <alignment horizontal="right" wrapText="1"/>
    </xf>
    <xf numFmtId="0" fontId="64" fillId="0" borderId="0" xfId="0" applyFont="1" applyAlignment="1">
      <alignment horizontal="center" wrapText="1"/>
    </xf>
    <xf numFmtId="0" fontId="15" fillId="3" borderId="8" xfId="0" applyFont="1" applyFill="1" applyBorder="1" applyAlignment="1">
      <alignment horizont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/>
    </xf>
    <xf numFmtId="0" fontId="58" fillId="3" borderId="5" xfId="0" applyFont="1" applyFill="1" applyBorder="1" applyAlignment="1">
      <alignment horizontal="center"/>
    </xf>
    <xf numFmtId="0" fontId="58" fillId="3" borderId="6" xfId="0" applyFont="1" applyFill="1" applyBorder="1" applyAlignment="1">
      <alignment horizontal="center"/>
    </xf>
    <xf numFmtId="0" fontId="58" fillId="3" borderId="7" xfId="0" applyFont="1" applyFill="1" applyBorder="1" applyAlignment="1">
      <alignment horizontal="center"/>
    </xf>
    <xf numFmtId="0" fontId="58" fillId="3" borderId="5" xfId="0" applyFont="1" applyFill="1" applyBorder="1" applyAlignment="1">
      <alignment horizontal="center" vertical="center" wrapText="1"/>
    </xf>
    <xf numFmtId="0" fontId="58" fillId="3" borderId="6" xfId="0" applyFont="1" applyFill="1" applyBorder="1" applyAlignment="1">
      <alignment horizontal="center" vertical="center" wrapText="1"/>
    </xf>
    <xf numFmtId="0" fontId="58" fillId="3" borderId="7" xfId="0" applyFont="1" applyFill="1" applyBorder="1" applyAlignment="1">
      <alignment horizontal="center" vertical="center" wrapText="1"/>
    </xf>
    <xf numFmtId="0" fontId="58" fillId="3" borderId="4" xfId="0" applyFont="1" applyFill="1" applyBorder="1" applyAlignment="1">
      <alignment horizontal="center" vertical="center" wrapText="1"/>
    </xf>
    <xf numFmtId="0" fontId="58" fillId="3" borderId="1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right"/>
    </xf>
    <xf numFmtId="0" fontId="8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32" fillId="0" borderId="8" xfId="0" applyFont="1" applyBorder="1" applyAlignment="1">
      <alignment horizontal="right" wrapText="1"/>
    </xf>
    <xf numFmtId="0" fontId="64" fillId="5" borderId="12" xfId="0" applyFont="1" applyFill="1" applyBorder="1" applyAlignment="1">
      <alignment horizontal="center" wrapText="1"/>
    </xf>
    <xf numFmtId="0" fontId="64" fillId="5" borderId="15" xfId="0" applyFont="1" applyFill="1" applyBorder="1" applyAlignment="1">
      <alignment horizontal="center" wrapText="1"/>
    </xf>
    <xf numFmtId="0" fontId="64" fillId="5" borderId="16" xfId="0" applyFont="1" applyFill="1" applyBorder="1" applyAlignment="1">
      <alignment horizontal="center" wrapText="1"/>
    </xf>
    <xf numFmtId="0" fontId="7" fillId="0" borderId="0" xfId="0" applyFont="1" applyAlignment="1">
      <alignment horizontal="left" wrapText="1"/>
    </xf>
    <xf numFmtId="0" fontId="8" fillId="3" borderId="8" xfId="0" applyFont="1" applyFill="1" applyBorder="1" applyAlignment="1">
      <alignment horizontal="center" vertical="center" wrapText="1"/>
    </xf>
    <xf numFmtId="0" fontId="62" fillId="0" borderId="8" xfId="0" applyFont="1" applyBorder="1" applyAlignment="1">
      <alignment horizontal="right"/>
    </xf>
    <xf numFmtId="0" fontId="11" fillId="0" borderId="0" xfId="0" applyFont="1" applyAlignment="1">
      <alignment horizontal="left" wrapText="1"/>
    </xf>
    <xf numFmtId="0" fontId="8" fillId="3" borderId="8" xfId="0" applyFont="1" applyFill="1" applyBorder="1" applyAlignment="1">
      <alignment horizontal="center"/>
    </xf>
    <xf numFmtId="0" fontId="64" fillId="5" borderId="0" xfId="0" applyFont="1" applyFill="1" applyAlignment="1">
      <alignment horizontal="center" vertical="center" wrapText="1"/>
    </xf>
    <xf numFmtId="0" fontId="76" fillId="0" borderId="8" xfId="0" applyFont="1" applyBorder="1" applyAlignment="1">
      <alignment horizontal="left" vertical="center" wrapText="1"/>
    </xf>
    <xf numFmtId="0" fontId="76" fillId="0" borderId="5" xfId="0" applyFont="1" applyBorder="1" applyAlignment="1">
      <alignment horizontal="left" vertical="center" wrapText="1"/>
    </xf>
    <xf numFmtId="0" fontId="76" fillId="0" borderId="8" xfId="0" applyFont="1" applyBorder="1" applyAlignment="1">
      <alignment horizontal="right" vertical="center" wrapText="1"/>
    </xf>
    <xf numFmtId="0" fontId="76" fillId="0" borderId="5" xfId="0" applyFont="1" applyBorder="1" applyAlignment="1">
      <alignment horizontal="right" vertical="center" wrapText="1"/>
    </xf>
    <xf numFmtId="0" fontId="76" fillId="0" borderId="6" xfId="0" applyFont="1" applyBorder="1" applyAlignment="1">
      <alignment horizontal="right" vertical="center" wrapText="1"/>
    </xf>
    <xf numFmtId="0" fontId="76" fillId="0" borderId="7" xfId="0" applyFont="1" applyBorder="1" applyAlignment="1">
      <alignment horizontal="right" vertical="center" wrapText="1"/>
    </xf>
    <xf numFmtId="49" fontId="24" fillId="5" borderId="37" xfId="4" applyNumberFormat="1" applyFont="1" applyFill="1" applyBorder="1" applyAlignment="1">
      <alignment horizontal="left" wrapText="1"/>
    </xf>
    <xf numFmtId="49" fontId="24" fillId="5" borderId="68" xfId="4" applyNumberFormat="1" applyFont="1" applyFill="1" applyBorder="1" applyAlignment="1">
      <alignment horizontal="left" wrapText="1"/>
    </xf>
    <xf numFmtId="49" fontId="24" fillId="5" borderId="36" xfId="4" applyNumberFormat="1" applyFont="1" applyFill="1" applyBorder="1" applyAlignment="1">
      <alignment horizontal="left" wrapText="1"/>
    </xf>
    <xf numFmtId="0" fontId="62" fillId="0" borderId="5" xfId="0" applyFont="1" applyBorder="1" applyAlignment="1">
      <alignment horizontal="right" wrapText="1"/>
    </xf>
    <xf numFmtId="0" fontId="62" fillId="0" borderId="6" xfId="0" applyFont="1" applyBorder="1" applyAlignment="1">
      <alignment horizontal="right" wrapText="1"/>
    </xf>
    <xf numFmtId="0" fontId="62" fillId="0" borderId="7" xfId="0" applyFont="1" applyBorder="1" applyAlignment="1">
      <alignment horizontal="right" wrapText="1"/>
    </xf>
    <xf numFmtId="49" fontId="24" fillId="5" borderId="5" xfId="4" applyNumberFormat="1" applyFont="1" applyFill="1" applyBorder="1" applyAlignment="1">
      <alignment horizontal="left" wrapText="1"/>
    </xf>
    <xf numFmtId="49" fontId="24" fillId="5" borderId="6" xfId="4" applyNumberFormat="1" applyFont="1" applyFill="1" applyBorder="1" applyAlignment="1">
      <alignment horizontal="left" wrapText="1"/>
    </xf>
    <xf numFmtId="49" fontId="24" fillId="5" borderId="7" xfId="4" applyNumberFormat="1" applyFont="1" applyFill="1" applyBorder="1" applyAlignment="1">
      <alignment horizontal="left" wrapText="1"/>
    </xf>
    <xf numFmtId="0" fontId="62" fillId="0" borderId="8" xfId="0" applyFont="1" applyBorder="1" applyAlignment="1">
      <alignment horizontal="right" wrapText="1"/>
    </xf>
    <xf numFmtId="0" fontId="62" fillId="5" borderId="5" xfId="0" applyFont="1" applyFill="1" applyBorder="1" applyAlignment="1">
      <alignment horizontal="left" wrapText="1"/>
    </xf>
    <xf numFmtId="0" fontId="62" fillId="5" borderId="6" xfId="0" applyFont="1" applyFill="1" applyBorder="1" applyAlignment="1">
      <alignment horizontal="left" wrapText="1"/>
    </xf>
    <xf numFmtId="0" fontId="62" fillId="5" borderId="23" xfId="0" applyFont="1" applyFill="1" applyBorder="1" applyAlignment="1">
      <alignment horizontal="left" wrapText="1"/>
    </xf>
    <xf numFmtId="0" fontId="8" fillId="3" borderId="5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wrapText="1"/>
    </xf>
    <xf numFmtId="0" fontId="8" fillId="3" borderId="7" xfId="0" applyFont="1" applyFill="1" applyBorder="1" applyAlignment="1">
      <alignment horizontal="center" wrapText="1"/>
    </xf>
    <xf numFmtId="0" fontId="8" fillId="3" borderId="32" xfId="0" applyFont="1" applyFill="1" applyBorder="1" applyAlignment="1">
      <alignment horizontal="center" vertical="center" wrapText="1"/>
    </xf>
    <xf numFmtId="0" fontId="8" fillId="3" borderId="52" xfId="0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41" fillId="5" borderId="0" xfId="0" applyFont="1" applyFill="1" applyAlignment="1">
      <alignment horizontal="center" wrapText="1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7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 wrapText="1"/>
    </xf>
    <xf numFmtId="0" fontId="15" fillId="3" borderId="6" xfId="0" applyFont="1" applyFill="1" applyBorder="1" applyAlignment="1">
      <alignment horizontal="center" wrapText="1"/>
    </xf>
    <xf numFmtId="0" fontId="15" fillId="3" borderId="7" xfId="0" applyFont="1" applyFill="1" applyBorder="1" applyAlignment="1">
      <alignment horizontal="center" wrapText="1"/>
    </xf>
    <xf numFmtId="0" fontId="32" fillId="0" borderId="5" xfId="0" applyFont="1" applyBorder="1" applyAlignment="1">
      <alignment horizontal="right" vertical="center"/>
    </xf>
    <xf numFmtId="0" fontId="32" fillId="0" borderId="6" xfId="0" applyFont="1" applyBorder="1" applyAlignment="1">
      <alignment horizontal="right" vertical="center"/>
    </xf>
    <xf numFmtId="49" fontId="63" fillId="5" borderId="5" xfId="4" applyNumberFormat="1" applyFont="1" applyFill="1" applyBorder="1" applyAlignment="1">
      <alignment horizontal="left" wrapText="1"/>
    </xf>
    <xf numFmtId="49" fontId="63" fillId="5" borderId="6" xfId="4" applyNumberFormat="1" applyFont="1" applyFill="1" applyBorder="1" applyAlignment="1">
      <alignment horizontal="left" wrapText="1"/>
    </xf>
    <xf numFmtId="49" fontId="63" fillId="5" borderId="7" xfId="4" applyNumberFormat="1" applyFont="1" applyFill="1" applyBorder="1" applyAlignment="1">
      <alignment horizontal="left" wrapText="1"/>
    </xf>
    <xf numFmtId="0" fontId="62" fillId="5" borderId="5" xfId="0" applyFont="1" applyFill="1" applyBorder="1" applyAlignment="1">
      <alignment horizontal="right" wrapText="1"/>
    </xf>
    <xf numFmtId="0" fontId="62" fillId="5" borderId="6" xfId="0" applyFont="1" applyFill="1" applyBorder="1" applyAlignment="1">
      <alignment horizontal="right" wrapText="1"/>
    </xf>
    <xf numFmtId="0" fontId="62" fillId="5" borderId="7" xfId="0" applyFont="1" applyFill="1" applyBorder="1" applyAlignment="1">
      <alignment horizontal="right" wrapText="1"/>
    </xf>
    <xf numFmtId="0" fontId="62" fillId="5" borderId="8" xfId="0" applyFont="1" applyFill="1" applyBorder="1" applyAlignment="1">
      <alignment horizontal="right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/>
    </xf>
    <xf numFmtId="0" fontId="8" fillId="3" borderId="29" xfId="0" applyFont="1" applyFill="1" applyBorder="1" applyAlignment="1">
      <alignment horizontal="center" wrapText="1"/>
    </xf>
    <xf numFmtId="0" fontId="29" fillId="5" borderId="8" xfId="0" applyFont="1" applyFill="1" applyBorder="1" applyAlignment="1">
      <alignment horizontal="center" vertical="center" wrapText="1"/>
    </xf>
    <xf numFmtId="0" fontId="29" fillId="5" borderId="34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left" vertical="center" wrapText="1"/>
    </xf>
    <xf numFmtId="0" fontId="30" fillId="5" borderId="9" xfId="0" applyFont="1" applyFill="1" applyBorder="1" applyAlignment="1">
      <alignment horizontal="left" vertical="center" wrapText="1"/>
    </xf>
    <xf numFmtId="0" fontId="30" fillId="5" borderId="35" xfId="0" applyFont="1" applyFill="1" applyBorder="1" applyAlignment="1">
      <alignment horizontal="left" vertical="center" wrapText="1"/>
    </xf>
    <xf numFmtId="0" fontId="30" fillId="5" borderId="38" xfId="0" applyFont="1" applyFill="1" applyBorder="1" applyAlignment="1">
      <alignment horizontal="left" vertical="center" wrapText="1"/>
    </xf>
    <xf numFmtId="43" fontId="31" fillId="0" borderId="34" xfId="3" applyFont="1" applyFill="1" applyBorder="1" applyAlignment="1">
      <alignment horizontal="center" vertical="center" wrapText="1"/>
    </xf>
    <xf numFmtId="0" fontId="33" fillId="5" borderId="40" xfId="0" applyFont="1" applyFill="1" applyBorder="1" applyAlignment="1">
      <alignment horizontal="left" vertical="center" wrapText="1"/>
    </xf>
    <xf numFmtId="0" fontId="33" fillId="5" borderId="0" xfId="0" applyFont="1" applyFill="1" applyAlignment="1">
      <alignment horizontal="left" vertical="center" wrapText="1"/>
    </xf>
    <xf numFmtId="0" fontId="25" fillId="5" borderId="41" xfId="0" applyFont="1" applyFill="1" applyBorder="1" applyAlignment="1">
      <alignment horizontal="left" vertical="center" wrapText="1"/>
    </xf>
    <xf numFmtId="0" fontId="25" fillId="5" borderId="44" xfId="0" applyFont="1" applyFill="1" applyBorder="1" applyAlignment="1">
      <alignment horizontal="left" vertical="center" wrapText="1"/>
    </xf>
    <xf numFmtId="43" fontId="31" fillId="0" borderId="43" xfId="3" applyFont="1" applyFill="1" applyBorder="1" applyAlignment="1">
      <alignment horizontal="center" vertical="center" wrapText="1"/>
    </xf>
    <xf numFmtId="0" fontId="30" fillId="5" borderId="37" xfId="0" applyFont="1" applyFill="1" applyBorder="1" applyAlignment="1">
      <alignment horizontal="left" vertical="center" wrapText="1"/>
    </xf>
    <xf numFmtId="0" fontId="30" fillId="5" borderId="46" xfId="0" applyFont="1" applyFill="1" applyBorder="1" applyAlignment="1">
      <alignment horizontal="left" vertical="center" wrapText="1"/>
    </xf>
    <xf numFmtId="0" fontId="30" fillId="5" borderId="53" xfId="0" applyFont="1" applyFill="1" applyBorder="1" applyAlignment="1">
      <alignment horizontal="left" vertical="center" wrapText="1"/>
    </xf>
    <xf numFmtId="0" fontId="30" fillId="5" borderId="49" xfId="0" applyFont="1" applyFill="1" applyBorder="1" applyAlignment="1">
      <alignment horizontal="left" vertical="center" wrapText="1"/>
    </xf>
    <xf numFmtId="0" fontId="30" fillId="5" borderId="58" xfId="0" applyFont="1" applyFill="1" applyBorder="1" applyAlignment="1">
      <alignment horizontal="left" vertical="center" wrapText="1"/>
    </xf>
    <xf numFmtId="0" fontId="30" fillId="5" borderId="60" xfId="0" applyFont="1" applyFill="1" applyBorder="1" applyAlignment="1">
      <alignment horizontal="left" vertical="center" wrapText="1"/>
    </xf>
    <xf numFmtId="0" fontId="30" fillId="5" borderId="56" xfId="0" applyFont="1" applyFill="1" applyBorder="1" applyAlignment="1">
      <alignment horizontal="left" vertical="center" wrapText="1"/>
    </xf>
    <xf numFmtId="0" fontId="30" fillId="5" borderId="59" xfId="0" applyFont="1" applyFill="1" applyBorder="1" applyAlignment="1">
      <alignment horizontal="left" vertical="center" wrapText="1"/>
    </xf>
    <xf numFmtId="43" fontId="31" fillId="0" borderId="57" xfId="3" applyFont="1" applyFill="1" applyBorder="1" applyAlignment="1">
      <alignment horizontal="center" vertical="center" wrapText="1"/>
    </xf>
    <xf numFmtId="0" fontId="30" fillId="5" borderId="31" xfId="0" applyFont="1" applyFill="1" applyBorder="1" applyAlignment="1">
      <alignment horizontal="left" vertical="center" wrapText="1"/>
    </xf>
    <xf numFmtId="0" fontId="6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62" fillId="0" borderId="12" xfId="0" applyFont="1" applyBorder="1" applyAlignment="1">
      <alignment horizontal="right"/>
    </xf>
    <xf numFmtId="0" fontId="62" fillId="0" borderId="15" xfId="0" applyFont="1" applyBorder="1" applyAlignment="1">
      <alignment horizontal="right"/>
    </xf>
    <xf numFmtId="0" fontId="62" fillId="0" borderId="16" xfId="0" applyFont="1" applyBorder="1" applyAlignment="1">
      <alignment horizontal="right"/>
    </xf>
    <xf numFmtId="0" fontId="8" fillId="0" borderId="68" xfId="0" applyFont="1" applyBorder="1" applyAlignment="1">
      <alignment horizontal="left" vertical="center" wrapText="1"/>
    </xf>
    <xf numFmtId="0" fontId="3" fillId="5" borderId="12" xfId="0" applyFont="1" applyFill="1" applyBorder="1" applyAlignment="1">
      <alignment horizontal="right"/>
    </xf>
    <xf numFmtId="0" fontId="3" fillId="5" borderId="15" xfId="0" applyFont="1" applyFill="1" applyBorder="1" applyAlignment="1">
      <alignment horizontal="right"/>
    </xf>
    <xf numFmtId="0" fontId="3" fillId="5" borderId="16" xfId="0" applyFont="1" applyFill="1" applyBorder="1" applyAlignment="1">
      <alignment horizontal="right"/>
    </xf>
  </cellXfs>
  <cellStyles count="6">
    <cellStyle name="Millares" xfId="1" builtinId="3"/>
    <cellStyle name="Millares 2" xfId="3"/>
    <cellStyle name="Millares 2 3" xfId="5"/>
    <cellStyle name="Normal" xfId="0" builtinId="0"/>
    <cellStyle name="Normal 2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z_espaillat/Desktop/A&#209;O%202023/POA%202024/EMILIANO%20ULT.%2007-08-23/EMILIANO%20ULT.%2007-08-23%20-%20copia%201/POA-2024-TERMINADO/POA-2024-PROG.%20O1-TERMINADO/POA-2024-DESPACHO%20(Con%20Pres.%20real%20-%202024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PLANIFICACION\Users\Usuario\Desktop\POA%202023\POA%20TRABAJADO\PROGRAMA%20001\POA-2022%20Despacho%20Ministro,(OK)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z_espaillat/Desktop/A&#209;O%202023/POA%202024/EMILIANO%20ULT.%2007-08-23/EMILIANO%20ULT.%2007-08-23%20-%20copia%201/POA-2024-TERMINADO/POA-2024-PROG.%20O1-TERMINADO/POA-2024-CORRESPONDENCIA.%20(Pres.%20Listo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.rosario/Desktop/Nueva%20carpeta/POA-2024-PROG.%20O1-TERMINADO/POA-2024-SEGURIDAD-(Pres.%20Trabajado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z_espaillat/Desktop/A&#209;O%202023/POA%202024/EMILIANO%20ULT.%2007-08-23/EMILIANO%20ULT.%2007-08-23%20-%20copia%201/POA-2024-TERMINADO/POA-2024-PROG.%20O1-TERMINADO/POA-2024-COMUNICACIONES.%20(Pres.%20Listo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PLANIFICACION\Users\emiliano_burgos\Downloads\POA%202021%20-%20Comunicaciones%20%20(EN%20PROCESO)%20(3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PLANIFICACION\Users\Usuario\Desktop\POA%202023\POA%20TRABAJADO\PROGRAMA%20001\POA%202023%20DPD%20ultimo%20(1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PLANIFICACION\Users\Usuario\Desktop\POA%202023\POA%20TRABAJADO\PROGRAMA%20001\POA%20%20DTI%20%202023%20001%20Revisado%20(2)Ysaias%20ult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.rosario/Desktop/Nueva%20carpeta/POA-2024-PROG.%20O1-TERMINADO/POA-2024-RR.HH.%20(Trabajar%20Pres.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A-2024-DESPACHO"/>
      <sheetName val="PLANTILLA DE INSUMOS"/>
      <sheetName val="COSTEO-2024-Prog.O1-Act.OOO1"/>
      <sheetName val="CLASIFICADOR OBJETAL"/>
    </sheetNames>
    <sheetDataSet>
      <sheetData sheetId="0"/>
      <sheetData sheetId="1">
        <row r="6">
          <cell r="F6">
            <v>181600</v>
          </cell>
        </row>
        <row r="7">
          <cell r="F7">
            <v>468427</v>
          </cell>
        </row>
        <row r="8">
          <cell r="F8">
            <v>153750</v>
          </cell>
        </row>
        <row r="16">
          <cell r="F16">
            <v>24900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Presupuesto"/>
      <sheetName val="Plantilla de Insumos"/>
      <sheetName val="Clasificador Objetal"/>
    </sheetNames>
    <sheetDataSet>
      <sheetData sheetId="0" refreshError="1"/>
      <sheetData sheetId="1" refreshError="1">
        <row r="13">
          <cell r="E13">
            <v>181600</v>
          </cell>
        </row>
        <row r="40">
          <cell r="E40">
            <v>20000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A-2024-CORRESP."/>
      <sheetName val="COSTEO-2024-Prog.O1-Act.OOO2"/>
      <sheetName val="PLANTILLA DE INSUMOS"/>
      <sheetName val="CLASIFICADOR OBJETAL"/>
    </sheetNames>
    <sheetDataSet>
      <sheetData sheetId="0"/>
      <sheetData sheetId="1"/>
      <sheetData sheetId="2">
        <row r="6">
          <cell r="G6">
            <v>340000</v>
          </cell>
        </row>
        <row r="12">
          <cell r="G12">
            <v>194135</v>
          </cell>
        </row>
        <row r="15">
          <cell r="F15">
            <v>33000</v>
          </cell>
        </row>
      </sheetData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A-2024-SEGURIDAD"/>
      <sheetName val="COSTEO-2024-Prog. O1-Act.OOO1"/>
      <sheetName val="PLANTILLA DE INSUMOS"/>
      <sheetName val="CLASIFICADOR OBJETAL"/>
    </sheetNames>
    <sheetDataSet>
      <sheetData sheetId="0" refreshError="1"/>
      <sheetData sheetId="1" refreshError="1"/>
      <sheetData sheetId="2" refreshError="1">
        <row r="6">
          <cell r="F6">
            <v>75000</v>
          </cell>
        </row>
        <row r="8">
          <cell r="F8">
            <v>240000</v>
          </cell>
        </row>
        <row r="9">
          <cell r="F9">
            <v>270000</v>
          </cell>
        </row>
        <row r="10">
          <cell r="F10">
            <v>256500</v>
          </cell>
        </row>
        <row r="11">
          <cell r="F11">
            <v>120000</v>
          </cell>
        </row>
        <row r="12">
          <cell r="F12">
            <v>450000</v>
          </cell>
        </row>
        <row r="16">
          <cell r="F16">
            <v>2056800</v>
          </cell>
        </row>
        <row r="19">
          <cell r="F19">
            <v>769500</v>
          </cell>
        </row>
        <row r="20">
          <cell r="F20">
            <v>148000</v>
          </cell>
        </row>
        <row r="22">
          <cell r="F22">
            <v>371400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A-2024-COMUNICACIONES"/>
      <sheetName val="PLANTILLA DE INSUMOS"/>
      <sheetName val="COSTEO-2024-Prog.O1-Act.OOO1"/>
      <sheetName val="CLASIFICADOR OBJETAL"/>
    </sheetNames>
    <sheetDataSet>
      <sheetData sheetId="0"/>
      <sheetData sheetId="1">
        <row r="6">
          <cell r="F6">
            <v>9000</v>
          </cell>
        </row>
        <row r="9">
          <cell r="F9">
            <v>9000</v>
          </cell>
        </row>
        <row r="12">
          <cell r="F12">
            <v>9000</v>
          </cell>
        </row>
        <row r="15">
          <cell r="F15">
            <v>36000</v>
          </cell>
        </row>
        <row r="18">
          <cell r="F18">
            <v>9000</v>
          </cell>
        </row>
        <row r="20">
          <cell r="F20">
            <v>36000</v>
          </cell>
        </row>
        <row r="24">
          <cell r="F24">
            <v>172515</v>
          </cell>
        </row>
        <row r="26">
          <cell r="F26">
            <v>140000</v>
          </cell>
        </row>
        <row r="31">
          <cell r="F31">
            <v>7200</v>
          </cell>
        </row>
        <row r="34">
          <cell r="F34">
            <v>2000.0099999999998</v>
          </cell>
        </row>
        <row r="37">
          <cell r="F37">
            <v>2800</v>
          </cell>
        </row>
        <row r="44">
          <cell r="G44">
            <v>735052</v>
          </cell>
        </row>
        <row r="48">
          <cell r="F48">
            <v>12000</v>
          </cell>
        </row>
        <row r="49">
          <cell r="F49">
            <v>15000</v>
          </cell>
        </row>
        <row r="50">
          <cell r="F50">
            <v>12000</v>
          </cell>
        </row>
        <row r="51">
          <cell r="F51">
            <v>20000</v>
          </cell>
        </row>
        <row r="52">
          <cell r="F52">
            <v>50000</v>
          </cell>
        </row>
        <row r="53">
          <cell r="F53">
            <v>6400</v>
          </cell>
        </row>
        <row r="54">
          <cell r="F54">
            <v>14400</v>
          </cell>
        </row>
        <row r="55">
          <cell r="F55">
            <v>8000</v>
          </cell>
        </row>
        <row r="56">
          <cell r="F56">
            <v>50000</v>
          </cell>
        </row>
        <row r="57">
          <cell r="F57">
            <v>60000</v>
          </cell>
        </row>
        <row r="58">
          <cell r="F58">
            <v>60000</v>
          </cell>
        </row>
        <row r="59">
          <cell r="F59">
            <v>7200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. Comunicaciones"/>
      <sheetName val="Presupuesto 2021"/>
      <sheetName val="Matriz de Insumos"/>
      <sheetName val="Clasificador Objetal"/>
    </sheetNames>
    <sheetDataSet>
      <sheetData sheetId="0" refreshError="1"/>
      <sheetData sheetId="1" refreshError="1">
        <row r="115">
          <cell r="D115">
            <v>0</v>
          </cell>
        </row>
      </sheetData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DPD."/>
      <sheetName val="Presupuesto"/>
      <sheetName val="OBJETAL "/>
      <sheetName val="1mer. Trimes."/>
      <sheetName val="2do. Trimes. "/>
      <sheetName val="3cer. Trimes."/>
      <sheetName val="4to. Trimes."/>
      <sheetName val="Resumen Ejec. Anual"/>
    </sheetNames>
    <sheetDataSet>
      <sheetData sheetId="0" refreshError="1"/>
      <sheetData sheetId="1" refreshError="1">
        <row r="20">
          <cell r="E20">
            <v>295630</v>
          </cell>
        </row>
        <row r="26">
          <cell r="E26">
            <v>49000</v>
          </cell>
        </row>
        <row r="35">
          <cell r="E35">
            <v>40870</v>
          </cell>
        </row>
        <row r="71">
          <cell r="E71">
            <v>51000</v>
          </cell>
        </row>
        <row r="80">
          <cell r="E80">
            <v>568750</v>
          </cell>
        </row>
        <row r="87">
          <cell r="E87">
            <v>103000</v>
          </cell>
        </row>
        <row r="92">
          <cell r="E92">
            <v>13050</v>
          </cell>
        </row>
        <row r="99">
          <cell r="E99">
            <v>6000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C. "/>
      <sheetName val="Presupuesto"/>
      <sheetName val="Insumos"/>
      <sheetName val="Clasificador Objetal"/>
      <sheetName val="Ejec. Trim.1,2."/>
    </sheetNames>
    <sheetDataSet>
      <sheetData sheetId="0" refreshError="1"/>
      <sheetData sheetId="1" refreshError="1">
        <row r="41">
          <cell r="E41">
            <v>155000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A-2024-RR,HH."/>
      <sheetName val="COSTEO-2024-Prog.O1-Act.OOO2"/>
      <sheetName val="PLANTILLA DE INSUMOS"/>
      <sheetName val="CLASIFICADOR OBJETAL"/>
      <sheetName val="Hoja1"/>
    </sheetNames>
    <sheetDataSet>
      <sheetData sheetId="0" refreshError="1"/>
      <sheetData sheetId="1" refreshError="1"/>
      <sheetData sheetId="2" refreshError="1">
        <row r="6">
          <cell r="F6">
            <v>735000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2"/>
  <sheetViews>
    <sheetView tabSelected="1" view="pageBreakPreview" topLeftCell="C6" zoomScaleNormal="100" zoomScaleSheetLayoutView="100" workbookViewId="0">
      <selection activeCell="R8" sqref="R8"/>
    </sheetView>
  </sheetViews>
  <sheetFormatPr baseColWidth="10" defaultColWidth="11.42578125" defaultRowHeight="15"/>
  <cols>
    <col min="1" max="1" width="60" customWidth="1"/>
    <col min="2" max="2" width="38.85546875" customWidth="1"/>
    <col min="3" max="3" width="17.85546875" customWidth="1"/>
    <col min="4" max="4" width="6.85546875" customWidth="1"/>
    <col min="5" max="5" width="7" customWidth="1"/>
    <col min="6" max="6" width="6.28515625" customWidth="1"/>
    <col min="7" max="8" width="6.85546875" customWidth="1"/>
    <col min="9" max="9" width="5.5703125" customWidth="1"/>
    <col min="10" max="10" width="6.85546875" customWidth="1"/>
    <col min="11" max="11" width="6.42578125" customWidth="1"/>
    <col min="12" max="12" width="7.42578125" customWidth="1"/>
    <col min="13" max="14" width="6.42578125" customWidth="1"/>
    <col min="15" max="15" width="6.28515625" customWidth="1"/>
    <col min="16" max="16" width="22.140625" customWidth="1"/>
    <col min="17" max="17" width="21.85546875" customWidth="1"/>
    <col min="18" max="18" width="26.5703125" customWidth="1"/>
    <col min="19" max="19" width="20.5703125" customWidth="1"/>
  </cols>
  <sheetData>
    <row r="1" spans="1:19" ht="22.5">
      <c r="A1" s="804" t="s">
        <v>0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  <c r="S1" s="804"/>
    </row>
    <row r="2" spans="1:19" ht="18">
      <c r="A2" s="805" t="s">
        <v>1</v>
      </c>
      <c r="B2" s="805"/>
      <c r="C2" s="805"/>
      <c r="D2" s="805"/>
      <c r="E2" s="805"/>
      <c r="F2" s="805"/>
      <c r="G2" s="805"/>
      <c r="H2" s="805"/>
      <c r="I2" s="805"/>
      <c r="J2" s="805"/>
      <c r="K2" s="805"/>
      <c r="L2" s="805"/>
      <c r="M2" s="805"/>
      <c r="N2" s="805"/>
      <c r="O2" s="805"/>
      <c r="P2" s="805"/>
      <c r="Q2" s="805"/>
      <c r="R2" s="805"/>
      <c r="S2" s="805"/>
    </row>
    <row r="3" spans="1:19" ht="18">
      <c r="A3" s="806" t="s">
        <v>2</v>
      </c>
      <c r="B3" s="806"/>
      <c r="C3" s="806"/>
      <c r="D3" s="806"/>
      <c r="E3" s="806"/>
      <c r="F3" s="806"/>
      <c r="G3" s="806"/>
      <c r="H3" s="806"/>
      <c r="I3" s="806"/>
      <c r="J3" s="806"/>
      <c r="K3" s="806"/>
      <c r="L3" s="806"/>
      <c r="M3" s="806"/>
      <c r="N3" s="806"/>
      <c r="O3" s="806"/>
      <c r="P3" s="806"/>
      <c r="Q3" s="806"/>
      <c r="R3" s="806"/>
      <c r="S3" s="806"/>
    </row>
    <row r="4" spans="1:19" ht="18.75">
      <c r="A4" s="807" t="s">
        <v>3</v>
      </c>
      <c r="B4" s="807"/>
      <c r="C4" s="80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5"/>
    </row>
    <row r="5" spans="1:19" ht="21" customHeight="1">
      <c r="A5" s="15" t="s">
        <v>1858</v>
      </c>
      <c r="B5" s="15"/>
      <c r="C5" s="15"/>
      <c r="D5" s="12"/>
      <c r="E5" s="12"/>
      <c r="F5" s="12"/>
      <c r="G5" s="12"/>
      <c r="H5" s="9"/>
      <c r="I5" s="9"/>
      <c r="J5" s="9"/>
      <c r="K5" s="9"/>
      <c r="L5" s="9"/>
      <c r="M5" s="9"/>
      <c r="N5" s="9"/>
      <c r="O5" s="9"/>
      <c r="P5" s="9"/>
      <c r="Q5" s="9"/>
      <c r="R5" s="5"/>
      <c r="S5" s="5"/>
    </row>
    <row r="6" spans="1:19" ht="17.25">
      <c r="A6" s="15" t="s">
        <v>4</v>
      </c>
      <c r="B6" s="12"/>
      <c r="C6" s="175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3"/>
      <c r="S6" s="5"/>
    </row>
    <row r="7" spans="1:19" s="16" customFormat="1" ht="18.75">
      <c r="A7" s="12" t="s">
        <v>5</v>
      </c>
      <c r="B7" s="12"/>
      <c r="C7" s="175"/>
      <c r="D7" s="12"/>
      <c r="E7" s="12"/>
      <c r="F7" s="12"/>
      <c r="G7" s="12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5"/>
    </row>
    <row r="8" spans="1:19" s="16" customFormat="1" ht="18.75">
      <c r="A8" s="12" t="s">
        <v>6</v>
      </c>
      <c r="B8" s="12"/>
      <c r="C8" s="175"/>
      <c r="D8" s="12"/>
      <c r="E8" s="12"/>
      <c r="F8" s="12"/>
      <c r="G8" s="12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5"/>
    </row>
    <row r="9" spans="1:19" s="16" customFormat="1" ht="18.75">
      <c r="A9" s="808" t="s">
        <v>7</v>
      </c>
      <c r="B9" s="808"/>
      <c r="C9" s="808"/>
      <c r="D9" s="808"/>
      <c r="E9" s="808"/>
      <c r="F9" s="808"/>
      <c r="G9" s="808"/>
      <c r="H9" s="808"/>
      <c r="I9" s="808"/>
      <c r="J9" s="808"/>
      <c r="K9" s="808"/>
      <c r="L9" s="808"/>
      <c r="M9" s="808"/>
      <c r="N9" s="808"/>
      <c r="O9" s="808"/>
      <c r="P9" s="808"/>
      <c r="Q9" s="15"/>
      <c r="R9" s="15"/>
      <c r="S9" s="5"/>
    </row>
    <row r="10" spans="1:19" s="16" customFormat="1" ht="18.75">
      <c r="A10" s="18" t="s">
        <v>8</v>
      </c>
      <c r="B10" s="19"/>
      <c r="C10" s="19"/>
      <c r="D10" s="19"/>
      <c r="E10" s="19"/>
      <c r="F10" s="19"/>
      <c r="G10" s="19"/>
      <c r="H10" s="19"/>
      <c r="I10" s="19"/>
      <c r="J10" s="20"/>
      <c r="K10" s="21"/>
      <c r="L10" s="15"/>
      <c r="M10" s="15"/>
      <c r="N10" s="15"/>
      <c r="O10" s="15"/>
      <c r="P10" s="15"/>
      <c r="Q10" s="15"/>
      <c r="R10" s="15"/>
      <c r="S10" s="5"/>
    </row>
    <row r="11" spans="1:19" ht="15" customHeight="1">
      <c r="A11" s="809" t="s">
        <v>9</v>
      </c>
      <c r="B11" s="809" t="s">
        <v>10</v>
      </c>
      <c r="C11" s="809" t="s">
        <v>11</v>
      </c>
      <c r="D11" s="811" t="s">
        <v>12</v>
      </c>
      <c r="E11" s="812"/>
      <c r="F11" s="813"/>
      <c r="G11" s="814" t="s">
        <v>13</v>
      </c>
      <c r="H11" s="814"/>
      <c r="I11" s="814"/>
      <c r="J11" s="814" t="s">
        <v>14</v>
      </c>
      <c r="K11" s="814"/>
      <c r="L11" s="814"/>
      <c r="M11" s="814" t="s">
        <v>15</v>
      </c>
      <c r="N11" s="814"/>
      <c r="O11" s="814"/>
      <c r="P11" s="814" t="s">
        <v>16</v>
      </c>
      <c r="Q11" s="814"/>
      <c r="R11" s="814"/>
      <c r="S11" s="809" t="s">
        <v>17</v>
      </c>
    </row>
    <row r="12" spans="1:19" ht="30" customHeight="1">
      <c r="A12" s="810"/>
      <c r="B12" s="810"/>
      <c r="C12" s="810"/>
      <c r="D12" s="23" t="s">
        <v>18</v>
      </c>
      <c r="E12" s="23" t="s">
        <v>19</v>
      </c>
      <c r="F12" s="23" t="s">
        <v>20</v>
      </c>
      <c r="G12" s="23" t="s">
        <v>21</v>
      </c>
      <c r="H12" s="23" t="s">
        <v>22</v>
      </c>
      <c r="I12" s="23" t="s">
        <v>23</v>
      </c>
      <c r="J12" s="23" t="s">
        <v>24</v>
      </c>
      <c r="K12" s="23" t="s">
        <v>25</v>
      </c>
      <c r="L12" s="23" t="s">
        <v>26</v>
      </c>
      <c r="M12" s="23" t="s">
        <v>27</v>
      </c>
      <c r="N12" s="23" t="s">
        <v>28</v>
      </c>
      <c r="O12" s="23" t="s">
        <v>29</v>
      </c>
      <c r="P12" s="23" t="s">
        <v>30</v>
      </c>
      <c r="Q12" s="23" t="s">
        <v>31</v>
      </c>
      <c r="R12" s="23" t="s">
        <v>32</v>
      </c>
      <c r="S12" s="810"/>
    </row>
    <row r="13" spans="1:19" ht="54.75" customHeight="1">
      <c r="A13" s="24" t="s">
        <v>33</v>
      </c>
      <c r="B13" s="24" t="s">
        <v>34</v>
      </c>
      <c r="C13" s="24" t="s">
        <v>35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>
        <f>SUM(P14:P18)</f>
        <v>803777</v>
      </c>
      <c r="Q13" s="24"/>
      <c r="R13" s="24"/>
      <c r="S13" s="24"/>
    </row>
    <row r="14" spans="1:19" ht="40.5" customHeight="1">
      <c r="A14" s="26" t="s">
        <v>36</v>
      </c>
      <c r="B14" s="27" t="s">
        <v>37</v>
      </c>
      <c r="C14" s="28" t="s">
        <v>38</v>
      </c>
      <c r="D14" s="29">
        <v>1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1">
        <f>'[1]PLANTILLA DE INSUMOS'!F6</f>
        <v>181600</v>
      </c>
      <c r="Q14" s="32"/>
      <c r="R14" s="32"/>
      <c r="S14" s="30" t="s">
        <v>39</v>
      </c>
    </row>
    <row r="15" spans="1:19" ht="60" customHeight="1">
      <c r="A15" s="27" t="s">
        <v>40</v>
      </c>
      <c r="B15" s="27" t="s">
        <v>41</v>
      </c>
      <c r="C15" s="33" t="s">
        <v>42</v>
      </c>
      <c r="D15" s="30"/>
      <c r="E15" s="30"/>
      <c r="F15" s="30"/>
      <c r="G15" s="29">
        <v>1</v>
      </c>
      <c r="H15" s="30"/>
      <c r="I15" s="30"/>
      <c r="J15" s="30"/>
      <c r="K15" s="29">
        <v>1</v>
      </c>
      <c r="L15" s="30"/>
      <c r="M15" s="30"/>
      <c r="N15" s="30"/>
      <c r="O15" s="29">
        <v>1</v>
      </c>
      <c r="P15" s="31"/>
      <c r="Q15" s="32"/>
      <c r="R15" s="32"/>
      <c r="S15" s="30" t="s">
        <v>39</v>
      </c>
    </row>
    <row r="16" spans="1:19" ht="57" customHeight="1">
      <c r="A16" s="27" t="s">
        <v>43</v>
      </c>
      <c r="B16" s="27" t="s">
        <v>44</v>
      </c>
      <c r="C16" s="33" t="s">
        <v>45</v>
      </c>
      <c r="D16" s="29">
        <v>17</v>
      </c>
      <c r="E16" s="29">
        <v>17</v>
      </c>
      <c r="F16" s="29">
        <v>17</v>
      </c>
      <c r="G16" s="29">
        <v>17</v>
      </c>
      <c r="H16" s="29">
        <v>17</v>
      </c>
      <c r="I16" s="29">
        <v>17</v>
      </c>
      <c r="J16" s="29">
        <v>17</v>
      </c>
      <c r="K16" s="29">
        <v>17</v>
      </c>
      <c r="L16" s="29">
        <v>17</v>
      </c>
      <c r="M16" s="29">
        <v>17</v>
      </c>
      <c r="N16" s="29">
        <v>17</v>
      </c>
      <c r="O16" s="29">
        <v>16</v>
      </c>
      <c r="P16" s="31"/>
      <c r="Q16" s="32"/>
      <c r="R16" s="32"/>
      <c r="S16" s="30" t="s">
        <v>39</v>
      </c>
    </row>
    <row r="17" spans="1:19" ht="68.25" customHeight="1">
      <c r="A17" s="26" t="s">
        <v>46</v>
      </c>
      <c r="B17" s="27" t="s">
        <v>47</v>
      </c>
      <c r="C17" s="33" t="s">
        <v>48</v>
      </c>
      <c r="D17" s="30"/>
      <c r="E17" s="30"/>
      <c r="F17" s="29">
        <v>1</v>
      </c>
      <c r="G17" s="30"/>
      <c r="H17" s="30"/>
      <c r="I17" s="30"/>
      <c r="J17" s="30"/>
      <c r="K17" s="30"/>
      <c r="L17" s="30"/>
      <c r="M17" s="30"/>
      <c r="N17" s="30"/>
      <c r="O17" s="30"/>
      <c r="P17" s="31">
        <f>'[1]PLANTILLA DE INSUMOS'!F7</f>
        <v>468427</v>
      </c>
      <c r="Q17" s="32"/>
      <c r="R17" s="32"/>
      <c r="S17" s="34"/>
    </row>
    <row r="18" spans="1:19" ht="50.25" customHeight="1">
      <c r="A18" s="26" t="s">
        <v>49</v>
      </c>
      <c r="B18" s="27" t="s">
        <v>50</v>
      </c>
      <c r="C18" s="33" t="s">
        <v>51</v>
      </c>
      <c r="D18" s="29">
        <v>1</v>
      </c>
      <c r="E18" s="29">
        <v>1</v>
      </c>
      <c r="F18" s="29">
        <v>1</v>
      </c>
      <c r="G18" s="29">
        <v>1</v>
      </c>
      <c r="H18" s="29">
        <v>1</v>
      </c>
      <c r="I18" s="29">
        <v>1</v>
      </c>
      <c r="J18" s="29">
        <v>1</v>
      </c>
      <c r="K18" s="29">
        <v>1</v>
      </c>
      <c r="L18" s="29">
        <v>1</v>
      </c>
      <c r="M18" s="29">
        <v>1</v>
      </c>
      <c r="N18" s="29">
        <v>1</v>
      </c>
      <c r="O18" s="29">
        <v>1</v>
      </c>
      <c r="P18" s="31">
        <f>'[1]PLANTILLA DE INSUMOS'!F8</f>
        <v>153750</v>
      </c>
      <c r="Q18" s="32"/>
      <c r="R18" s="32"/>
      <c r="S18" s="30"/>
    </row>
    <row r="19" spans="1:19" ht="45.75" customHeight="1">
      <c r="A19" s="24" t="s">
        <v>52</v>
      </c>
      <c r="B19" s="24" t="s">
        <v>53</v>
      </c>
      <c r="C19" s="24" t="s">
        <v>54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5">
        <f>P22+P26+P30</f>
        <v>136320</v>
      </c>
      <c r="Q19" s="24"/>
      <c r="R19" s="24"/>
      <c r="S19" s="24"/>
    </row>
    <row r="20" spans="1:19" ht="41.25" customHeight="1">
      <c r="A20" s="27" t="s">
        <v>55</v>
      </c>
      <c r="B20" s="27" t="s">
        <v>56</v>
      </c>
      <c r="C20" s="35" t="s">
        <v>54</v>
      </c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7"/>
      <c r="Q20" s="37"/>
      <c r="R20" s="37"/>
      <c r="S20" s="37"/>
    </row>
    <row r="21" spans="1:19" ht="45" customHeight="1">
      <c r="A21" s="38" t="s">
        <v>57</v>
      </c>
      <c r="B21" s="38" t="s">
        <v>58</v>
      </c>
      <c r="C21" s="33" t="s">
        <v>59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39"/>
      <c r="Q21" s="32"/>
      <c r="R21" s="32"/>
      <c r="S21" s="30"/>
    </row>
    <row r="22" spans="1:19" ht="66.75" customHeight="1">
      <c r="A22" s="40" t="s">
        <v>60</v>
      </c>
      <c r="B22" s="27" t="s">
        <v>61</v>
      </c>
      <c r="C22" s="33" t="s">
        <v>62</v>
      </c>
      <c r="D22" s="30"/>
      <c r="E22" s="30"/>
      <c r="F22" s="29">
        <v>1</v>
      </c>
      <c r="G22" s="30"/>
      <c r="H22" s="30"/>
      <c r="I22" s="29">
        <v>1</v>
      </c>
      <c r="J22" s="30"/>
      <c r="K22" s="30"/>
      <c r="L22" s="29">
        <v>1</v>
      </c>
      <c r="M22" s="30"/>
      <c r="N22" s="30"/>
      <c r="O22" s="29">
        <v>1</v>
      </c>
      <c r="P22" s="39">
        <f>[2]Presupuesto!E40</f>
        <v>20000</v>
      </c>
      <c r="Q22" s="32"/>
      <c r="R22" s="32"/>
      <c r="S22" s="34"/>
    </row>
    <row r="23" spans="1:19" ht="65.25" customHeight="1">
      <c r="A23" s="41" t="s">
        <v>63</v>
      </c>
      <c r="B23" s="41" t="s">
        <v>64</v>
      </c>
      <c r="C23" s="42" t="s">
        <v>65</v>
      </c>
      <c r="D23" s="43"/>
      <c r="E23" s="43"/>
      <c r="F23" s="44"/>
      <c r="G23" s="43"/>
      <c r="H23" s="43"/>
      <c r="I23" s="44"/>
      <c r="J23" s="43"/>
      <c r="K23" s="43"/>
      <c r="L23" s="44"/>
      <c r="M23" s="43"/>
      <c r="N23" s="43"/>
      <c r="O23" s="44"/>
      <c r="P23" s="45"/>
      <c r="Q23" s="46"/>
      <c r="R23" s="46"/>
      <c r="S23" s="47"/>
    </row>
    <row r="24" spans="1:19" ht="62.25" customHeight="1">
      <c r="A24" s="26" t="s">
        <v>66</v>
      </c>
      <c r="B24" s="27" t="s">
        <v>67</v>
      </c>
      <c r="C24" s="33" t="s">
        <v>68</v>
      </c>
      <c r="D24" s="30"/>
      <c r="E24" s="30"/>
      <c r="F24" s="29">
        <v>1</v>
      </c>
      <c r="G24" s="30"/>
      <c r="H24" s="30"/>
      <c r="I24" s="29">
        <v>1</v>
      </c>
      <c r="J24" s="30"/>
      <c r="K24" s="30"/>
      <c r="L24" s="29">
        <v>1</v>
      </c>
      <c r="M24" s="30"/>
      <c r="N24" s="30"/>
      <c r="O24" s="29">
        <v>1</v>
      </c>
      <c r="P24" s="39"/>
      <c r="Q24" s="32"/>
      <c r="R24" s="32"/>
      <c r="S24" s="34"/>
    </row>
    <row r="25" spans="1:19" ht="68.25" customHeight="1">
      <c r="A25" s="26" t="s">
        <v>69</v>
      </c>
      <c r="B25" s="27" t="s">
        <v>70</v>
      </c>
      <c r="C25" s="33" t="s">
        <v>71</v>
      </c>
      <c r="D25" s="30"/>
      <c r="E25" s="30"/>
      <c r="F25" s="29">
        <v>1</v>
      </c>
      <c r="G25" s="30"/>
      <c r="H25" s="30"/>
      <c r="I25" s="29">
        <v>1</v>
      </c>
      <c r="J25" s="30"/>
      <c r="K25" s="30"/>
      <c r="L25" s="29">
        <v>1</v>
      </c>
      <c r="M25" s="30"/>
      <c r="N25" s="30"/>
      <c r="O25" s="29">
        <v>1</v>
      </c>
      <c r="P25" s="31"/>
      <c r="Q25" s="32"/>
      <c r="R25" s="32"/>
      <c r="S25" s="34"/>
    </row>
    <row r="26" spans="1:19" ht="51.75">
      <c r="A26" s="26" t="s">
        <v>72</v>
      </c>
      <c r="B26" s="27" t="s">
        <v>73</v>
      </c>
      <c r="C26" s="33" t="s">
        <v>74</v>
      </c>
      <c r="D26" s="29">
        <v>2</v>
      </c>
      <c r="E26" s="29">
        <v>1</v>
      </c>
      <c r="F26" s="29">
        <v>1</v>
      </c>
      <c r="G26" s="30"/>
      <c r="H26" s="30"/>
      <c r="I26" s="30"/>
      <c r="J26" s="30"/>
      <c r="K26" s="30"/>
      <c r="L26" s="30"/>
      <c r="M26" s="30"/>
      <c r="N26" s="30"/>
      <c r="O26" s="30"/>
      <c r="P26" s="31">
        <v>91420</v>
      </c>
      <c r="Q26" s="32"/>
      <c r="R26" s="32"/>
      <c r="S26" s="34"/>
    </row>
    <row r="27" spans="1:19" ht="64.5" customHeight="1">
      <c r="A27" s="27" t="s">
        <v>75</v>
      </c>
      <c r="B27" s="27" t="s">
        <v>76</v>
      </c>
      <c r="C27" s="33" t="s">
        <v>77</v>
      </c>
      <c r="D27" s="29">
        <v>2</v>
      </c>
      <c r="E27" s="29">
        <v>1</v>
      </c>
      <c r="F27" s="29">
        <v>1</v>
      </c>
      <c r="G27" s="30"/>
      <c r="H27" s="30"/>
      <c r="I27" s="30"/>
      <c r="J27" s="30"/>
      <c r="K27" s="30"/>
      <c r="L27" s="30"/>
      <c r="M27" s="30"/>
      <c r="N27" s="30"/>
      <c r="O27" s="30"/>
      <c r="P27" s="39"/>
      <c r="Q27" s="48"/>
      <c r="R27" s="48"/>
      <c r="S27" s="48"/>
    </row>
    <row r="28" spans="1:19" ht="45">
      <c r="A28" s="41" t="s">
        <v>78</v>
      </c>
      <c r="B28" s="41" t="s">
        <v>79</v>
      </c>
      <c r="C28" s="42" t="s">
        <v>80</v>
      </c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39"/>
      <c r="Q28" s="32"/>
      <c r="R28" s="32"/>
      <c r="S28" s="50"/>
    </row>
    <row r="29" spans="1:19" ht="49.5" customHeight="1">
      <c r="A29" s="27" t="s">
        <v>81</v>
      </c>
      <c r="B29" s="27" t="s">
        <v>82</v>
      </c>
      <c r="C29" s="33" t="s">
        <v>83</v>
      </c>
      <c r="D29" s="29">
        <v>1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9"/>
      <c r="Q29" s="32"/>
      <c r="R29" s="32"/>
      <c r="S29" s="34"/>
    </row>
    <row r="30" spans="1:19" ht="69">
      <c r="A30" s="26" t="s">
        <v>84</v>
      </c>
      <c r="B30" s="27" t="s">
        <v>85</v>
      </c>
      <c r="C30" s="33" t="s">
        <v>86</v>
      </c>
      <c r="D30" s="30"/>
      <c r="E30" s="30"/>
      <c r="F30" s="29">
        <v>1</v>
      </c>
      <c r="G30" s="30"/>
      <c r="H30" s="30"/>
      <c r="I30" s="29">
        <v>1</v>
      </c>
      <c r="J30" s="30"/>
      <c r="K30" s="30"/>
      <c r="L30" s="29">
        <v>1</v>
      </c>
      <c r="M30" s="30"/>
      <c r="N30" s="30"/>
      <c r="O30" s="29">
        <v>1</v>
      </c>
      <c r="P30" s="39">
        <f>'[1]PLANTILLA DE INSUMOS'!F16</f>
        <v>24900</v>
      </c>
      <c r="Q30" s="32"/>
      <c r="R30" s="32"/>
      <c r="S30" s="34"/>
    </row>
    <row r="31" spans="1:19" ht="34.5">
      <c r="A31" s="26" t="s">
        <v>87</v>
      </c>
      <c r="B31" s="27" t="s">
        <v>88</v>
      </c>
      <c r="C31" s="33" t="s">
        <v>89</v>
      </c>
      <c r="D31" s="30"/>
      <c r="E31" s="30"/>
      <c r="F31" s="29">
        <v>1</v>
      </c>
      <c r="G31" s="49"/>
      <c r="H31" s="49"/>
      <c r="I31" s="49"/>
      <c r="J31" s="49"/>
      <c r="K31" s="49"/>
      <c r="L31" s="49"/>
      <c r="M31" s="49"/>
      <c r="N31" s="49"/>
      <c r="O31" s="49"/>
      <c r="P31" s="31"/>
      <c r="Q31" s="32"/>
      <c r="R31" s="32"/>
      <c r="S31" s="34"/>
    </row>
    <row r="32" spans="1:19" ht="33" customHeight="1">
      <c r="A32" s="27" t="s">
        <v>90</v>
      </c>
      <c r="B32" s="27" t="s">
        <v>91</v>
      </c>
      <c r="C32" s="33" t="s">
        <v>92</v>
      </c>
      <c r="D32" s="30"/>
      <c r="E32" s="29">
        <v>1</v>
      </c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51"/>
      <c r="Q32" s="32"/>
      <c r="R32" s="32"/>
      <c r="S32" s="34"/>
    </row>
    <row r="33" spans="1:19" ht="33" customHeight="1">
      <c r="A33" s="24" t="s">
        <v>93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</row>
    <row r="34" spans="1:19" ht="45.75" customHeight="1">
      <c r="A34" s="52" t="s">
        <v>94</v>
      </c>
      <c r="B34" s="27" t="s">
        <v>95</v>
      </c>
      <c r="C34" s="33"/>
      <c r="D34" s="30"/>
      <c r="E34" s="49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51"/>
      <c r="Q34" s="32"/>
      <c r="R34" s="32"/>
      <c r="S34" s="34"/>
    </row>
    <row r="35" spans="1:19" ht="33" customHeight="1">
      <c r="A35" s="27" t="s">
        <v>96</v>
      </c>
      <c r="B35" s="27" t="s">
        <v>97</v>
      </c>
      <c r="C35" s="33" t="s">
        <v>98</v>
      </c>
      <c r="D35" s="30"/>
      <c r="E35" s="49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51"/>
      <c r="Q35" s="32"/>
      <c r="R35" s="32"/>
      <c r="S35" s="34"/>
    </row>
    <row r="36" spans="1:19" ht="33" customHeight="1">
      <c r="A36" s="27" t="s">
        <v>99</v>
      </c>
      <c r="B36" s="27" t="s">
        <v>37</v>
      </c>
      <c r="C36" s="33"/>
      <c r="D36" s="30"/>
      <c r="E36" s="49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51"/>
      <c r="Q36" s="32"/>
      <c r="R36" s="32"/>
      <c r="S36" s="34"/>
    </row>
    <row r="37" spans="1:19" ht="41.25" customHeight="1">
      <c r="A37" s="27" t="s">
        <v>100</v>
      </c>
      <c r="B37" s="27" t="s">
        <v>101</v>
      </c>
      <c r="C37" s="33"/>
      <c r="D37" s="30"/>
      <c r="E37" s="49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51"/>
      <c r="Q37" s="32"/>
      <c r="R37" s="32"/>
      <c r="S37" s="34"/>
    </row>
    <row r="38" spans="1:19" ht="65.25" customHeight="1" thickBot="1">
      <c r="A38" s="53" t="s">
        <v>102</v>
      </c>
      <c r="B38" s="27" t="s">
        <v>103</v>
      </c>
      <c r="C38" s="33"/>
      <c r="D38" s="30"/>
      <c r="E38" s="49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51"/>
      <c r="Q38" s="32"/>
      <c r="R38" s="32"/>
      <c r="S38" s="34"/>
    </row>
    <row r="39" spans="1:19" ht="18" thickBot="1">
      <c r="A39" s="54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55">
        <f>P13+P19</f>
        <v>940097</v>
      </c>
      <c r="Q39" s="13"/>
      <c r="R39" s="13"/>
      <c r="S39" s="56"/>
    </row>
    <row r="40" spans="1:19" ht="15.75" thickBot="1">
      <c r="A40" s="57" t="s">
        <v>105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9"/>
      <c r="P40" s="60"/>
      <c r="Q40" s="61"/>
      <c r="R40" s="62"/>
    </row>
    <row r="41" spans="1:19" ht="15.75" thickBot="1">
      <c r="A41" s="63" t="s">
        <v>106</v>
      </c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5" t="s">
        <v>107</v>
      </c>
      <c r="Q41" s="65" t="s">
        <v>108</v>
      </c>
    </row>
    <row r="42" spans="1:19" ht="15.75" thickBot="1">
      <c r="A42" s="815" t="s">
        <v>109</v>
      </c>
      <c r="B42" s="816"/>
      <c r="C42" s="816"/>
      <c r="D42" s="816"/>
      <c r="E42" s="816"/>
      <c r="F42" s="816"/>
      <c r="G42" s="816"/>
      <c r="H42" s="816"/>
      <c r="I42" s="816"/>
      <c r="J42" s="816"/>
      <c r="K42" s="816"/>
      <c r="L42" s="816"/>
      <c r="M42" s="816"/>
      <c r="N42" s="816"/>
      <c r="O42" s="817"/>
      <c r="P42" s="66" t="s">
        <v>110</v>
      </c>
      <c r="Q42" s="66" t="s">
        <v>110</v>
      </c>
    </row>
    <row r="43" spans="1:19" ht="18.75" customHeight="1" thickBot="1">
      <c r="A43" s="801" t="s">
        <v>111</v>
      </c>
      <c r="B43" s="802"/>
      <c r="C43" s="802"/>
      <c r="D43" s="802"/>
      <c r="E43" s="802"/>
      <c r="F43" s="802"/>
      <c r="G43" s="802"/>
      <c r="H43" s="802"/>
      <c r="I43" s="802"/>
      <c r="J43" s="802"/>
      <c r="K43" s="802"/>
      <c r="L43" s="802"/>
      <c r="M43" s="802"/>
      <c r="N43" s="802"/>
      <c r="O43" s="803"/>
      <c r="P43" s="67">
        <v>68612579</v>
      </c>
      <c r="R43" s="62"/>
    </row>
    <row r="44" spans="1:19" ht="20.25" customHeight="1" thickBot="1">
      <c r="A44" s="801" t="s">
        <v>112</v>
      </c>
      <c r="B44" s="802"/>
      <c r="C44" s="802"/>
      <c r="D44" s="802"/>
      <c r="E44" s="802"/>
      <c r="F44" s="802"/>
      <c r="G44" s="802"/>
      <c r="H44" s="802"/>
      <c r="I44" s="802"/>
      <c r="J44" s="802"/>
      <c r="K44" s="802"/>
      <c r="L44" s="802"/>
      <c r="M44" s="802"/>
      <c r="N44" s="802"/>
      <c r="O44" s="803"/>
      <c r="P44" s="68"/>
      <c r="Q44" s="68">
        <v>720000</v>
      </c>
      <c r="R44" s="62"/>
    </row>
    <row r="45" spans="1:19" ht="18.75" customHeight="1" thickBot="1">
      <c r="A45" s="801" t="s">
        <v>113</v>
      </c>
      <c r="B45" s="802"/>
      <c r="C45" s="802"/>
      <c r="D45" s="802"/>
      <c r="E45" s="802"/>
      <c r="F45" s="802"/>
      <c r="G45" s="802"/>
      <c r="H45" s="802"/>
      <c r="I45" s="802"/>
      <c r="J45" s="802"/>
      <c r="K45" s="802"/>
      <c r="L45" s="802"/>
      <c r="M45" s="802"/>
      <c r="N45" s="802"/>
      <c r="O45" s="803"/>
      <c r="P45" s="68">
        <v>113168201.59999999</v>
      </c>
      <c r="R45" s="62"/>
    </row>
    <row r="46" spans="1:19" ht="18.75" customHeight="1" thickBot="1">
      <c r="A46" s="801" t="s">
        <v>114</v>
      </c>
      <c r="B46" s="802"/>
      <c r="C46" s="802"/>
      <c r="D46" s="802"/>
      <c r="E46" s="802"/>
      <c r="F46" s="802"/>
      <c r="G46" s="802"/>
      <c r="H46" s="802"/>
      <c r="I46" s="802"/>
      <c r="J46" s="802"/>
      <c r="K46" s="802"/>
      <c r="L46" s="802"/>
      <c r="M46" s="802"/>
      <c r="N46" s="802"/>
      <c r="O46" s="803"/>
      <c r="P46" s="68">
        <v>8582000</v>
      </c>
      <c r="R46" s="62"/>
    </row>
    <row r="47" spans="1:19" ht="20.25" customHeight="1" thickBot="1">
      <c r="A47" s="801" t="s">
        <v>115</v>
      </c>
      <c r="B47" s="802"/>
      <c r="C47" s="802"/>
      <c r="D47" s="802"/>
      <c r="E47" s="802"/>
      <c r="F47" s="802"/>
      <c r="G47" s="802"/>
      <c r="H47" s="802"/>
      <c r="I47" s="802"/>
      <c r="J47" s="802"/>
      <c r="K47" s="802"/>
      <c r="L47" s="802"/>
      <c r="M47" s="802"/>
      <c r="N47" s="802"/>
      <c r="O47" s="803"/>
      <c r="P47" s="68">
        <v>46339065</v>
      </c>
      <c r="R47" s="62"/>
    </row>
    <row r="48" spans="1:19" ht="20.25" customHeight="1" thickBot="1">
      <c r="A48" s="801" t="s">
        <v>116</v>
      </c>
      <c r="B48" s="802"/>
      <c r="C48" s="802"/>
      <c r="D48" s="802"/>
      <c r="E48" s="802"/>
      <c r="F48" s="802"/>
      <c r="G48" s="802"/>
      <c r="H48" s="802"/>
      <c r="I48" s="802"/>
      <c r="J48" s="802"/>
      <c r="K48" s="802"/>
      <c r="L48" s="802"/>
      <c r="M48" s="802"/>
      <c r="N48" s="802"/>
      <c r="O48" s="803"/>
      <c r="P48" s="68">
        <v>17973231</v>
      </c>
    </row>
    <row r="49" spans="1:18" ht="20.25" customHeight="1" thickBot="1">
      <c r="A49" s="801" t="s">
        <v>117</v>
      </c>
      <c r="B49" s="802"/>
      <c r="C49" s="802"/>
      <c r="D49" s="802"/>
      <c r="E49" s="802"/>
      <c r="F49" s="802"/>
      <c r="G49" s="802"/>
      <c r="H49" s="802"/>
      <c r="I49" s="802"/>
      <c r="J49" s="802"/>
      <c r="K49" s="802"/>
      <c r="L49" s="802"/>
      <c r="M49" s="802"/>
      <c r="N49" s="802"/>
      <c r="O49" s="803"/>
      <c r="P49" s="68">
        <v>9834995</v>
      </c>
      <c r="R49" s="62"/>
    </row>
    <row r="50" spans="1:18" ht="17.25" customHeight="1" thickBot="1">
      <c r="A50" s="801" t="s">
        <v>118</v>
      </c>
      <c r="B50" s="802"/>
      <c r="C50" s="802"/>
      <c r="D50" s="802"/>
      <c r="E50" s="802"/>
      <c r="F50" s="802"/>
      <c r="G50" s="802"/>
      <c r="H50" s="802"/>
      <c r="I50" s="802"/>
      <c r="J50" s="802"/>
      <c r="K50" s="802"/>
      <c r="L50" s="802"/>
      <c r="M50" s="802"/>
      <c r="N50" s="802"/>
      <c r="O50" s="803"/>
      <c r="P50" s="68">
        <v>13197642.939999999</v>
      </c>
      <c r="R50" s="62"/>
    </row>
    <row r="51" spans="1:18" ht="19.5" customHeight="1" thickBot="1">
      <c r="A51" s="801" t="s">
        <v>119</v>
      </c>
      <c r="B51" s="802"/>
      <c r="C51" s="802"/>
      <c r="D51" s="802"/>
      <c r="E51" s="802"/>
      <c r="F51" s="802"/>
      <c r="G51" s="802"/>
      <c r="H51" s="802"/>
      <c r="I51" s="802"/>
      <c r="J51" s="802"/>
      <c r="K51" s="802"/>
      <c r="L51" s="802"/>
      <c r="M51" s="802"/>
      <c r="N51" s="802"/>
      <c r="O51" s="803"/>
      <c r="P51" s="68">
        <v>1741061.06</v>
      </c>
      <c r="R51" s="62"/>
    </row>
    <row r="52" spans="1:18" ht="16.5" customHeight="1" thickBot="1">
      <c r="A52" s="818" t="s">
        <v>120</v>
      </c>
      <c r="B52" s="819"/>
      <c r="C52" s="819"/>
      <c r="D52" s="819"/>
      <c r="E52" s="819"/>
      <c r="F52" s="819"/>
      <c r="G52" s="819"/>
      <c r="H52" s="819"/>
      <c r="I52" s="819"/>
      <c r="J52" s="819"/>
      <c r="K52" s="819"/>
      <c r="L52" s="819"/>
      <c r="M52" s="819"/>
      <c r="N52" s="819"/>
      <c r="O52" s="820"/>
      <c r="P52" s="69">
        <f>P43+P44+P45+P46+P47+P48+P49+P50+P51</f>
        <v>279448775.60000002</v>
      </c>
      <c r="Q52" s="69"/>
    </row>
    <row r="53" spans="1:18" ht="16.5" thickBot="1">
      <c r="A53" s="801" t="s">
        <v>121</v>
      </c>
      <c r="B53" s="802"/>
      <c r="C53" s="802"/>
      <c r="D53" s="802"/>
      <c r="E53" s="802"/>
      <c r="F53" s="802"/>
      <c r="G53" s="802"/>
      <c r="H53" s="802"/>
      <c r="I53" s="802"/>
      <c r="J53" s="802"/>
      <c r="K53" s="802"/>
      <c r="L53" s="802"/>
      <c r="M53" s="802"/>
      <c r="N53" s="802"/>
      <c r="O53" s="803"/>
      <c r="P53" s="68">
        <v>17528700</v>
      </c>
      <c r="Q53" s="68">
        <v>5640000</v>
      </c>
    </row>
    <row r="54" spans="1:18" ht="16.5" thickBot="1">
      <c r="A54" s="801" t="s">
        <v>122</v>
      </c>
      <c r="B54" s="802"/>
      <c r="C54" s="802"/>
      <c r="D54" s="802"/>
      <c r="E54" s="802"/>
      <c r="F54" s="802"/>
      <c r="G54" s="802"/>
      <c r="H54" s="802"/>
      <c r="I54" s="802"/>
      <c r="J54" s="802"/>
      <c r="K54" s="802"/>
      <c r="L54" s="802"/>
      <c r="M54" s="802"/>
      <c r="N54" s="802"/>
      <c r="O54" s="803"/>
      <c r="P54" s="68"/>
      <c r="Q54" s="68">
        <v>4090000</v>
      </c>
    </row>
    <row r="55" spans="1:18" ht="16.5" thickBot="1">
      <c r="A55" s="801" t="s">
        <v>123</v>
      </c>
      <c r="B55" s="802"/>
      <c r="C55" s="802"/>
      <c r="D55" s="802"/>
      <c r="E55" s="802"/>
      <c r="F55" s="802"/>
      <c r="G55" s="802"/>
      <c r="H55" s="802"/>
      <c r="I55" s="802"/>
      <c r="J55" s="802"/>
      <c r="K55" s="802"/>
      <c r="L55" s="802"/>
      <c r="M55" s="802"/>
      <c r="N55" s="802"/>
      <c r="O55" s="803"/>
      <c r="P55" s="68">
        <v>220400000</v>
      </c>
      <c r="Q55" s="68">
        <v>1835000</v>
      </c>
    </row>
    <row r="56" spans="1:18" ht="15.75" thickBot="1">
      <c r="A56" s="824" t="s">
        <v>124</v>
      </c>
      <c r="B56" s="825"/>
      <c r="C56" s="825"/>
      <c r="D56" s="825"/>
      <c r="E56" s="825"/>
      <c r="F56" s="825"/>
      <c r="G56" s="825"/>
      <c r="H56" s="825"/>
      <c r="I56" s="825"/>
      <c r="J56" s="825"/>
      <c r="K56" s="825"/>
      <c r="L56" s="825"/>
      <c r="M56" s="825"/>
      <c r="N56" s="825"/>
      <c r="O56" s="826"/>
      <c r="P56" s="69">
        <f>P53+P54+P55</f>
        <v>237928700</v>
      </c>
      <c r="Q56" s="69">
        <f>Q44+Q53+Q54+Q55</f>
        <v>12285000</v>
      </c>
    </row>
    <row r="57" spans="1:18">
      <c r="A57" s="72" t="s">
        <v>125</v>
      </c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1"/>
      <c r="Q57" s="62"/>
    </row>
    <row r="58" spans="1:18">
      <c r="A58" s="72" t="s">
        <v>126</v>
      </c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3"/>
      <c r="Q58" s="62"/>
    </row>
    <row r="59" spans="1:18">
      <c r="A59" s="72" t="s">
        <v>127</v>
      </c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3"/>
    </row>
    <row r="60" spans="1:18">
      <c r="A60" s="72" t="s">
        <v>128</v>
      </c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3"/>
    </row>
    <row r="61" spans="1:18">
      <c r="A61" s="72" t="s">
        <v>129</v>
      </c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3"/>
    </row>
    <row r="62" spans="1:18">
      <c r="A62" s="72" t="s">
        <v>130</v>
      </c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3"/>
    </row>
    <row r="63" spans="1:18" ht="15.75" thickBot="1">
      <c r="A63" s="74" t="s">
        <v>131</v>
      </c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5"/>
    </row>
    <row r="64" spans="1:18" ht="15.75" thickBot="1">
      <c r="A64" s="821" t="s">
        <v>132</v>
      </c>
      <c r="B64" s="822"/>
      <c r="C64" s="822"/>
      <c r="D64" s="822"/>
      <c r="E64" s="822"/>
      <c r="F64" s="822"/>
      <c r="G64" s="822"/>
      <c r="H64" s="822"/>
      <c r="I64" s="822"/>
      <c r="J64" s="822"/>
      <c r="K64" s="822"/>
      <c r="L64" s="822"/>
      <c r="M64" s="822"/>
      <c r="N64" s="822"/>
      <c r="O64" s="823"/>
      <c r="P64" s="76"/>
    </row>
    <row r="65" spans="1:17" ht="12.75" customHeight="1" thickBot="1">
      <c r="A65" s="821" t="s">
        <v>133</v>
      </c>
      <c r="B65" s="822"/>
      <c r="C65" s="822"/>
      <c r="D65" s="822"/>
      <c r="E65" s="822"/>
      <c r="F65" s="822"/>
      <c r="G65" s="822"/>
      <c r="H65" s="822"/>
      <c r="I65" s="822"/>
      <c r="J65" s="822"/>
      <c r="K65" s="822"/>
      <c r="L65" s="822"/>
      <c r="M65" s="822"/>
      <c r="N65" s="822"/>
      <c r="O65" s="823"/>
      <c r="P65" s="76"/>
    </row>
    <row r="66" spans="1:17" ht="15.75" hidden="1" thickBot="1">
      <c r="A66" s="318"/>
      <c r="B66" s="318"/>
      <c r="C66" s="318"/>
      <c r="D66" s="318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77"/>
    </row>
    <row r="67" spans="1:17" ht="15.75" hidden="1" thickBot="1">
      <c r="A67" s="318"/>
      <c r="B67" s="318"/>
      <c r="C67" s="318"/>
      <c r="D67" s="318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77"/>
    </row>
    <row r="68" spans="1:17" ht="16.5" thickBot="1">
      <c r="A68" s="801" t="s">
        <v>121</v>
      </c>
      <c r="B68" s="802"/>
      <c r="C68" s="802"/>
      <c r="D68" s="802"/>
      <c r="E68" s="802"/>
      <c r="F68" s="802"/>
      <c r="G68" s="802"/>
      <c r="H68" s="802"/>
      <c r="I68" s="802"/>
      <c r="J68" s="802"/>
      <c r="K68" s="802"/>
      <c r="L68" s="802"/>
      <c r="M68" s="802"/>
      <c r="N68" s="802"/>
      <c r="O68" s="803"/>
      <c r="P68" s="68"/>
      <c r="Q68" s="68">
        <v>80000</v>
      </c>
    </row>
    <row r="69" spans="1:17" ht="16.5" thickBot="1">
      <c r="A69" s="801" t="s">
        <v>122</v>
      </c>
      <c r="B69" s="802"/>
      <c r="C69" s="802"/>
      <c r="D69" s="802"/>
      <c r="E69" s="802"/>
      <c r="F69" s="802"/>
      <c r="G69" s="802"/>
      <c r="H69" s="802"/>
      <c r="I69" s="802"/>
      <c r="J69" s="802"/>
      <c r="K69" s="802"/>
      <c r="L69" s="802"/>
      <c r="M69" s="802"/>
      <c r="N69" s="802"/>
      <c r="O69" s="803"/>
      <c r="P69" s="68">
        <v>100000</v>
      </c>
      <c r="Q69" s="68">
        <v>614765</v>
      </c>
    </row>
    <row r="70" spans="1:17" ht="16.5" thickBot="1">
      <c r="A70" s="801" t="s">
        <v>123</v>
      </c>
      <c r="B70" s="802"/>
      <c r="C70" s="802"/>
      <c r="D70" s="802"/>
      <c r="E70" s="802"/>
      <c r="F70" s="802"/>
      <c r="G70" s="802"/>
      <c r="H70" s="802"/>
      <c r="I70" s="802"/>
      <c r="J70" s="802"/>
      <c r="K70" s="802"/>
      <c r="L70" s="802"/>
      <c r="M70" s="802"/>
      <c r="N70" s="802"/>
      <c r="O70" s="803"/>
      <c r="P70" s="68"/>
      <c r="Q70" s="68">
        <v>250000</v>
      </c>
    </row>
    <row r="71" spans="1:17" ht="15.75" thickBot="1">
      <c r="A71" s="821" t="s">
        <v>133</v>
      </c>
      <c r="B71" s="822"/>
      <c r="C71" s="822"/>
      <c r="D71" s="822"/>
      <c r="E71" s="822"/>
      <c r="F71" s="822"/>
      <c r="G71" s="822"/>
      <c r="H71" s="822"/>
      <c r="I71" s="822"/>
      <c r="J71" s="822"/>
      <c r="K71" s="822"/>
      <c r="L71" s="822"/>
      <c r="M71" s="822"/>
      <c r="N71" s="822"/>
      <c r="O71" s="823"/>
      <c r="P71" s="76">
        <f>P69</f>
        <v>100000</v>
      </c>
      <c r="Q71" s="76">
        <f>Q68+Q69+Q70</f>
        <v>944765</v>
      </c>
    </row>
    <row r="72" spans="1:17" ht="15.75" thickBot="1">
      <c r="P72" s="69">
        <f>P71+Q71</f>
        <v>1044765</v>
      </c>
    </row>
  </sheetData>
  <mergeCells count="35">
    <mergeCell ref="A71:O71"/>
    <mergeCell ref="A56:O56"/>
    <mergeCell ref="A64:O64"/>
    <mergeCell ref="A65:O65"/>
    <mergeCell ref="A68:O68"/>
    <mergeCell ref="A69:O69"/>
    <mergeCell ref="A70:O70"/>
    <mergeCell ref="A55:O55"/>
    <mergeCell ref="A44:O44"/>
    <mergeCell ref="A45:O45"/>
    <mergeCell ref="A46:O46"/>
    <mergeCell ref="A47:O47"/>
    <mergeCell ref="A48:O48"/>
    <mergeCell ref="A49:O49"/>
    <mergeCell ref="A50:O50"/>
    <mergeCell ref="A51:O51"/>
    <mergeCell ref="A52:O52"/>
    <mergeCell ref="A53:O53"/>
    <mergeCell ref="A54:O54"/>
    <mergeCell ref="A43:O43"/>
    <mergeCell ref="A1:S1"/>
    <mergeCell ref="A2:S2"/>
    <mergeCell ref="A3:S3"/>
    <mergeCell ref="A4:C4"/>
    <mergeCell ref="A9:P9"/>
    <mergeCell ref="A11:A12"/>
    <mergeCell ref="B11:B12"/>
    <mergeCell ref="C11:C12"/>
    <mergeCell ref="D11:F11"/>
    <mergeCell ref="G11:I11"/>
    <mergeCell ref="J11:L11"/>
    <mergeCell ref="M11:O11"/>
    <mergeCell ref="P11:R11"/>
    <mergeCell ref="S11:S12"/>
    <mergeCell ref="A42:O42"/>
  </mergeCells>
  <pageMargins left="0.17" right="0.17" top="0.75" bottom="0.75" header="0.3" footer="0.3"/>
  <pageSetup paperSize="5" scale="6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55"/>
  <sheetViews>
    <sheetView view="pageBreakPreview" zoomScale="60" zoomScaleNormal="100" workbookViewId="0">
      <selection activeCell="K16" sqref="K16"/>
    </sheetView>
  </sheetViews>
  <sheetFormatPr baseColWidth="10" defaultRowHeight="16.5"/>
  <cols>
    <col min="1" max="1" width="38.28515625" style="164" customWidth="1"/>
    <col min="2" max="2" width="25.42578125" style="165" customWidth="1"/>
    <col min="3" max="3" width="19.42578125" style="78" customWidth="1"/>
    <col min="4" max="4" width="5.85546875" style="107" customWidth="1"/>
    <col min="5" max="5" width="6.140625" style="107" customWidth="1"/>
    <col min="6" max="7" width="5.28515625" style="107" customWidth="1"/>
    <col min="8" max="8" width="6.7109375" style="107" customWidth="1"/>
    <col min="9" max="9" width="5.5703125" style="107" customWidth="1"/>
    <col min="10" max="10" width="6.140625" style="107" customWidth="1"/>
    <col min="11" max="11" width="6.85546875" style="107" customWidth="1"/>
    <col min="12" max="12" width="6.28515625" style="107" customWidth="1"/>
    <col min="13" max="13" width="5.5703125" style="107" customWidth="1"/>
    <col min="14" max="14" width="6.140625" style="107" customWidth="1"/>
    <col min="15" max="15" width="5.5703125" style="107" customWidth="1"/>
    <col min="16" max="16" width="21" style="162" customWidth="1"/>
    <col min="17" max="17" width="10.140625" style="78" customWidth="1"/>
    <col min="18" max="18" width="9.42578125" style="78" bestFit="1" customWidth="1"/>
    <col min="19" max="19" width="17.140625" style="170" customWidth="1"/>
    <col min="20" max="256" width="11.42578125" style="78"/>
    <col min="257" max="257" width="34.28515625" style="78" customWidth="1"/>
    <col min="258" max="258" width="25.42578125" style="78" customWidth="1"/>
    <col min="259" max="259" width="16.7109375" style="78" customWidth="1"/>
    <col min="260" max="260" width="4.7109375" style="78" customWidth="1"/>
    <col min="261" max="261" width="3.5703125" style="78" customWidth="1"/>
    <col min="262" max="262" width="4.7109375" style="78" customWidth="1"/>
    <col min="263" max="263" width="3.85546875" style="78" customWidth="1"/>
    <col min="264" max="264" width="4.28515625" style="78" bestFit="1" customWidth="1"/>
    <col min="265" max="265" width="3.85546875" style="78" customWidth="1"/>
    <col min="266" max="266" width="3.28515625" style="78" customWidth="1"/>
    <col min="267" max="268" width="3.7109375" style="78" bestFit="1" customWidth="1"/>
    <col min="269" max="269" width="3.7109375" style="78" customWidth="1"/>
    <col min="270" max="270" width="4.28515625" style="78" customWidth="1"/>
    <col min="271" max="271" width="3.28515625" style="78" bestFit="1" customWidth="1"/>
    <col min="272" max="272" width="21.28515625" style="78" customWidth="1"/>
    <col min="273" max="273" width="8.7109375" style="78" bestFit="1" customWidth="1"/>
    <col min="274" max="274" width="9.42578125" style="78" bestFit="1" customWidth="1"/>
    <col min="275" max="275" width="14.42578125" style="78" customWidth="1"/>
    <col min="276" max="512" width="11.42578125" style="78"/>
    <col min="513" max="513" width="34.28515625" style="78" customWidth="1"/>
    <col min="514" max="514" width="25.42578125" style="78" customWidth="1"/>
    <col min="515" max="515" width="16.7109375" style="78" customWidth="1"/>
    <col min="516" max="516" width="4.7109375" style="78" customWidth="1"/>
    <col min="517" max="517" width="3.5703125" style="78" customWidth="1"/>
    <col min="518" max="518" width="4.7109375" style="78" customWidth="1"/>
    <col min="519" max="519" width="3.85546875" style="78" customWidth="1"/>
    <col min="520" max="520" width="4.28515625" style="78" bestFit="1" customWidth="1"/>
    <col min="521" max="521" width="3.85546875" style="78" customWidth="1"/>
    <col min="522" max="522" width="3.28515625" style="78" customWidth="1"/>
    <col min="523" max="524" width="3.7109375" style="78" bestFit="1" customWidth="1"/>
    <col min="525" max="525" width="3.7109375" style="78" customWidth="1"/>
    <col min="526" max="526" width="4.28515625" style="78" customWidth="1"/>
    <col min="527" max="527" width="3.28515625" style="78" bestFit="1" customWidth="1"/>
    <col min="528" max="528" width="21.28515625" style="78" customWidth="1"/>
    <col min="529" max="529" width="8.7109375" style="78" bestFit="1" customWidth="1"/>
    <col min="530" max="530" width="9.42578125" style="78" bestFit="1" customWidth="1"/>
    <col min="531" max="531" width="14.42578125" style="78" customWidth="1"/>
    <col min="532" max="768" width="11.42578125" style="78"/>
    <col min="769" max="769" width="34.28515625" style="78" customWidth="1"/>
    <col min="770" max="770" width="25.42578125" style="78" customWidth="1"/>
    <col min="771" max="771" width="16.7109375" style="78" customWidth="1"/>
    <col min="772" max="772" width="4.7109375" style="78" customWidth="1"/>
    <col min="773" max="773" width="3.5703125" style="78" customWidth="1"/>
    <col min="774" max="774" width="4.7109375" style="78" customWidth="1"/>
    <col min="775" max="775" width="3.85546875" style="78" customWidth="1"/>
    <col min="776" max="776" width="4.28515625" style="78" bestFit="1" customWidth="1"/>
    <col min="777" max="777" width="3.85546875" style="78" customWidth="1"/>
    <col min="778" max="778" width="3.28515625" style="78" customWidth="1"/>
    <col min="779" max="780" width="3.7109375" style="78" bestFit="1" customWidth="1"/>
    <col min="781" max="781" width="3.7109375" style="78" customWidth="1"/>
    <col min="782" max="782" width="4.28515625" style="78" customWidth="1"/>
    <col min="783" max="783" width="3.28515625" style="78" bestFit="1" customWidth="1"/>
    <col min="784" max="784" width="21.28515625" style="78" customWidth="1"/>
    <col min="785" max="785" width="8.7109375" style="78" bestFit="1" customWidth="1"/>
    <col min="786" max="786" width="9.42578125" style="78" bestFit="1" customWidth="1"/>
    <col min="787" max="787" width="14.42578125" style="78" customWidth="1"/>
    <col min="788" max="1024" width="11.42578125" style="78"/>
    <col min="1025" max="1025" width="34.28515625" style="78" customWidth="1"/>
    <col min="1026" max="1026" width="25.42578125" style="78" customWidth="1"/>
    <col min="1027" max="1027" width="16.7109375" style="78" customWidth="1"/>
    <col min="1028" max="1028" width="4.7109375" style="78" customWidth="1"/>
    <col min="1029" max="1029" width="3.5703125" style="78" customWidth="1"/>
    <col min="1030" max="1030" width="4.7109375" style="78" customWidth="1"/>
    <col min="1031" max="1031" width="3.85546875" style="78" customWidth="1"/>
    <col min="1032" max="1032" width="4.28515625" style="78" bestFit="1" customWidth="1"/>
    <col min="1033" max="1033" width="3.85546875" style="78" customWidth="1"/>
    <col min="1034" max="1034" width="3.28515625" style="78" customWidth="1"/>
    <col min="1035" max="1036" width="3.7109375" style="78" bestFit="1" customWidth="1"/>
    <col min="1037" max="1037" width="3.7109375" style="78" customWidth="1"/>
    <col min="1038" max="1038" width="4.28515625" style="78" customWidth="1"/>
    <col min="1039" max="1039" width="3.28515625" style="78" bestFit="1" customWidth="1"/>
    <col min="1040" max="1040" width="21.28515625" style="78" customWidth="1"/>
    <col min="1041" max="1041" width="8.7109375" style="78" bestFit="1" customWidth="1"/>
    <col min="1042" max="1042" width="9.42578125" style="78" bestFit="1" customWidth="1"/>
    <col min="1043" max="1043" width="14.42578125" style="78" customWidth="1"/>
    <col min="1044" max="1280" width="11.42578125" style="78"/>
    <col min="1281" max="1281" width="34.28515625" style="78" customWidth="1"/>
    <col min="1282" max="1282" width="25.42578125" style="78" customWidth="1"/>
    <col min="1283" max="1283" width="16.7109375" style="78" customWidth="1"/>
    <col min="1284" max="1284" width="4.7109375" style="78" customWidth="1"/>
    <col min="1285" max="1285" width="3.5703125" style="78" customWidth="1"/>
    <col min="1286" max="1286" width="4.7109375" style="78" customWidth="1"/>
    <col min="1287" max="1287" width="3.85546875" style="78" customWidth="1"/>
    <col min="1288" max="1288" width="4.28515625" style="78" bestFit="1" customWidth="1"/>
    <col min="1289" max="1289" width="3.85546875" style="78" customWidth="1"/>
    <col min="1290" max="1290" width="3.28515625" style="78" customWidth="1"/>
    <col min="1291" max="1292" width="3.7109375" style="78" bestFit="1" customWidth="1"/>
    <col min="1293" max="1293" width="3.7109375" style="78" customWidth="1"/>
    <col min="1294" max="1294" width="4.28515625" style="78" customWidth="1"/>
    <col min="1295" max="1295" width="3.28515625" style="78" bestFit="1" customWidth="1"/>
    <col min="1296" max="1296" width="21.28515625" style="78" customWidth="1"/>
    <col min="1297" max="1297" width="8.7109375" style="78" bestFit="1" customWidth="1"/>
    <col min="1298" max="1298" width="9.42578125" style="78" bestFit="1" customWidth="1"/>
    <col min="1299" max="1299" width="14.42578125" style="78" customWidth="1"/>
    <col min="1300" max="1536" width="11.42578125" style="78"/>
    <col min="1537" max="1537" width="34.28515625" style="78" customWidth="1"/>
    <col min="1538" max="1538" width="25.42578125" style="78" customWidth="1"/>
    <col min="1539" max="1539" width="16.7109375" style="78" customWidth="1"/>
    <col min="1540" max="1540" width="4.7109375" style="78" customWidth="1"/>
    <col min="1541" max="1541" width="3.5703125" style="78" customWidth="1"/>
    <col min="1542" max="1542" width="4.7109375" style="78" customWidth="1"/>
    <col min="1543" max="1543" width="3.85546875" style="78" customWidth="1"/>
    <col min="1544" max="1544" width="4.28515625" style="78" bestFit="1" customWidth="1"/>
    <col min="1545" max="1545" width="3.85546875" style="78" customWidth="1"/>
    <col min="1546" max="1546" width="3.28515625" style="78" customWidth="1"/>
    <col min="1547" max="1548" width="3.7109375" style="78" bestFit="1" customWidth="1"/>
    <col min="1549" max="1549" width="3.7109375" style="78" customWidth="1"/>
    <col min="1550" max="1550" width="4.28515625" style="78" customWidth="1"/>
    <col min="1551" max="1551" width="3.28515625" style="78" bestFit="1" customWidth="1"/>
    <col min="1552" max="1552" width="21.28515625" style="78" customWidth="1"/>
    <col min="1553" max="1553" width="8.7109375" style="78" bestFit="1" customWidth="1"/>
    <col min="1554" max="1554" width="9.42578125" style="78" bestFit="1" customWidth="1"/>
    <col min="1555" max="1555" width="14.42578125" style="78" customWidth="1"/>
    <col min="1556" max="1792" width="11.42578125" style="78"/>
    <col min="1793" max="1793" width="34.28515625" style="78" customWidth="1"/>
    <col min="1794" max="1794" width="25.42578125" style="78" customWidth="1"/>
    <col min="1795" max="1795" width="16.7109375" style="78" customWidth="1"/>
    <col min="1796" max="1796" width="4.7109375" style="78" customWidth="1"/>
    <col min="1797" max="1797" width="3.5703125" style="78" customWidth="1"/>
    <col min="1798" max="1798" width="4.7109375" style="78" customWidth="1"/>
    <col min="1799" max="1799" width="3.85546875" style="78" customWidth="1"/>
    <col min="1800" max="1800" width="4.28515625" style="78" bestFit="1" customWidth="1"/>
    <col min="1801" max="1801" width="3.85546875" style="78" customWidth="1"/>
    <col min="1802" max="1802" width="3.28515625" style="78" customWidth="1"/>
    <col min="1803" max="1804" width="3.7109375" style="78" bestFit="1" customWidth="1"/>
    <col min="1805" max="1805" width="3.7109375" style="78" customWidth="1"/>
    <col min="1806" max="1806" width="4.28515625" style="78" customWidth="1"/>
    <col min="1807" max="1807" width="3.28515625" style="78" bestFit="1" customWidth="1"/>
    <col min="1808" max="1808" width="21.28515625" style="78" customWidth="1"/>
    <col min="1809" max="1809" width="8.7109375" style="78" bestFit="1" customWidth="1"/>
    <col min="1810" max="1810" width="9.42578125" style="78" bestFit="1" customWidth="1"/>
    <col min="1811" max="1811" width="14.42578125" style="78" customWidth="1"/>
    <col min="1812" max="2048" width="11.42578125" style="78"/>
    <col min="2049" max="2049" width="34.28515625" style="78" customWidth="1"/>
    <col min="2050" max="2050" width="25.42578125" style="78" customWidth="1"/>
    <col min="2051" max="2051" width="16.7109375" style="78" customWidth="1"/>
    <col min="2052" max="2052" width="4.7109375" style="78" customWidth="1"/>
    <col min="2053" max="2053" width="3.5703125" style="78" customWidth="1"/>
    <col min="2054" max="2054" width="4.7109375" style="78" customWidth="1"/>
    <col min="2055" max="2055" width="3.85546875" style="78" customWidth="1"/>
    <col min="2056" max="2056" width="4.28515625" style="78" bestFit="1" customWidth="1"/>
    <col min="2057" max="2057" width="3.85546875" style="78" customWidth="1"/>
    <col min="2058" max="2058" width="3.28515625" style="78" customWidth="1"/>
    <col min="2059" max="2060" width="3.7109375" style="78" bestFit="1" customWidth="1"/>
    <col min="2061" max="2061" width="3.7109375" style="78" customWidth="1"/>
    <col min="2062" max="2062" width="4.28515625" style="78" customWidth="1"/>
    <col min="2063" max="2063" width="3.28515625" style="78" bestFit="1" customWidth="1"/>
    <col min="2064" max="2064" width="21.28515625" style="78" customWidth="1"/>
    <col min="2065" max="2065" width="8.7109375" style="78" bestFit="1" customWidth="1"/>
    <col min="2066" max="2066" width="9.42578125" style="78" bestFit="1" customWidth="1"/>
    <col min="2067" max="2067" width="14.42578125" style="78" customWidth="1"/>
    <col min="2068" max="2304" width="11.42578125" style="78"/>
    <col min="2305" max="2305" width="34.28515625" style="78" customWidth="1"/>
    <col min="2306" max="2306" width="25.42578125" style="78" customWidth="1"/>
    <col min="2307" max="2307" width="16.7109375" style="78" customWidth="1"/>
    <col min="2308" max="2308" width="4.7109375" style="78" customWidth="1"/>
    <col min="2309" max="2309" width="3.5703125" style="78" customWidth="1"/>
    <col min="2310" max="2310" width="4.7109375" style="78" customWidth="1"/>
    <col min="2311" max="2311" width="3.85546875" style="78" customWidth="1"/>
    <col min="2312" max="2312" width="4.28515625" style="78" bestFit="1" customWidth="1"/>
    <col min="2313" max="2313" width="3.85546875" style="78" customWidth="1"/>
    <col min="2314" max="2314" width="3.28515625" style="78" customWidth="1"/>
    <col min="2315" max="2316" width="3.7109375" style="78" bestFit="1" customWidth="1"/>
    <col min="2317" max="2317" width="3.7109375" style="78" customWidth="1"/>
    <col min="2318" max="2318" width="4.28515625" style="78" customWidth="1"/>
    <col min="2319" max="2319" width="3.28515625" style="78" bestFit="1" customWidth="1"/>
    <col min="2320" max="2320" width="21.28515625" style="78" customWidth="1"/>
    <col min="2321" max="2321" width="8.7109375" style="78" bestFit="1" customWidth="1"/>
    <col min="2322" max="2322" width="9.42578125" style="78" bestFit="1" customWidth="1"/>
    <col min="2323" max="2323" width="14.42578125" style="78" customWidth="1"/>
    <col min="2324" max="2560" width="11.42578125" style="78"/>
    <col min="2561" max="2561" width="34.28515625" style="78" customWidth="1"/>
    <col min="2562" max="2562" width="25.42578125" style="78" customWidth="1"/>
    <col min="2563" max="2563" width="16.7109375" style="78" customWidth="1"/>
    <col min="2564" max="2564" width="4.7109375" style="78" customWidth="1"/>
    <col min="2565" max="2565" width="3.5703125" style="78" customWidth="1"/>
    <col min="2566" max="2566" width="4.7109375" style="78" customWidth="1"/>
    <col min="2567" max="2567" width="3.85546875" style="78" customWidth="1"/>
    <col min="2568" max="2568" width="4.28515625" style="78" bestFit="1" customWidth="1"/>
    <col min="2569" max="2569" width="3.85546875" style="78" customWidth="1"/>
    <col min="2570" max="2570" width="3.28515625" style="78" customWidth="1"/>
    <col min="2571" max="2572" width="3.7109375" style="78" bestFit="1" customWidth="1"/>
    <col min="2573" max="2573" width="3.7109375" style="78" customWidth="1"/>
    <col min="2574" max="2574" width="4.28515625" style="78" customWidth="1"/>
    <col min="2575" max="2575" width="3.28515625" style="78" bestFit="1" customWidth="1"/>
    <col min="2576" max="2576" width="21.28515625" style="78" customWidth="1"/>
    <col min="2577" max="2577" width="8.7109375" style="78" bestFit="1" customWidth="1"/>
    <col min="2578" max="2578" width="9.42578125" style="78" bestFit="1" customWidth="1"/>
    <col min="2579" max="2579" width="14.42578125" style="78" customWidth="1"/>
    <col min="2580" max="2816" width="11.42578125" style="78"/>
    <col min="2817" max="2817" width="34.28515625" style="78" customWidth="1"/>
    <col min="2818" max="2818" width="25.42578125" style="78" customWidth="1"/>
    <col min="2819" max="2819" width="16.7109375" style="78" customWidth="1"/>
    <col min="2820" max="2820" width="4.7109375" style="78" customWidth="1"/>
    <col min="2821" max="2821" width="3.5703125" style="78" customWidth="1"/>
    <col min="2822" max="2822" width="4.7109375" style="78" customWidth="1"/>
    <col min="2823" max="2823" width="3.85546875" style="78" customWidth="1"/>
    <col min="2824" max="2824" width="4.28515625" style="78" bestFit="1" customWidth="1"/>
    <col min="2825" max="2825" width="3.85546875" style="78" customWidth="1"/>
    <col min="2826" max="2826" width="3.28515625" style="78" customWidth="1"/>
    <col min="2827" max="2828" width="3.7109375" style="78" bestFit="1" customWidth="1"/>
    <col min="2829" max="2829" width="3.7109375" style="78" customWidth="1"/>
    <col min="2830" max="2830" width="4.28515625" style="78" customWidth="1"/>
    <col min="2831" max="2831" width="3.28515625" style="78" bestFit="1" customWidth="1"/>
    <col min="2832" max="2832" width="21.28515625" style="78" customWidth="1"/>
    <col min="2833" max="2833" width="8.7109375" style="78" bestFit="1" customWidth="1"/>
    <col min="2834" max="2834" width="9.42578125" style="78" bestFit="1" customWidth="1"/>
    <col min="2835" max="2835" width="14.42578125" style="78" customWidth="1"/>
    <col min="2836" max="3072" width="11.42578125" style="78"/>
    <col min="3073" max="3073" width="34.28515625" style="78" customWidth="1"/>
    <col min="3074" max="3074" width="25.42578125" style="78" customWidth="1"/>
    <col min="3075" max="3075" width="16.7109375" style="78" customWidth="1"/>
    <col min="3076" max="3076" width="4.7109375" style="78" customWidth="1"/>
    <col min="3077" max="3077" width="3.5703125" style="78" customWidth="1"/>
    <col min="3078" max="3078" width="4.7109375" style="78" customWidth="1"/>
    <col min="3079" max="3079" width="3.85546875" style="78" customWidth="1"/>
    <col min="3080" max="3080" width="4.28515625" style="78" bestFit="1" customWidth="1"/>
    <col min="3081" max="3081" width="3.85546875" style="78" customWidth="1"/>
    <col min="3082" max="3082" width="3.28515625" style="78" customWidth="1"/>
    <col min="3083" max="3084" width="3.7109375" style="78" bestFit="1" customWidth="1"/>
    <col min="3085" max="3085" width="3.7109375" style="78" customWidth="1"/>
    <col min="3086" max="3086" width="4.28515625" style="78" customWidth="1"/>
    <col min="3087" max="3087" width="3.28515625" style="78" bestFit="1" customWidth="1"/>
    <col min="3088" max="3088" width="21.28515625" style="78" customWidth="1"/>
    <col min="3089" max="3089" width="8.7109375" style="78" bestFit="1" customWidth="1"/>
    <col min="3090" max="3090" width="9.42578125" style="78" bestFit="1" customWidth="1"/>
    <col min="3091" max="3091" width="14.42578125" style="78" customWidth="1"/>
    <col min="3092" max="3328" width="11.42578125" style="78"/>
    <col min="3329" max="3329" width="34.28515625" style="78" customWidth="1"/>
    <col min="3330" max="3330" width="25.42578125" style="78" customWidth="1"/>
    <col min="3331" max="3331" width="16.7109375" style="78" customWidth="1"/>
    <col min="3332" max="3332" width="4.7109375" style="78" customWidth="1"/>
    <col min="3333" max="3333" width="3.5703125" style="78" customWidth="1"/>
    <col min="3334" max="3334" width="4.7109375" style="78" customWidth="1"/>
    <col min="3335" max="3335" width="3.85546875" style="78" customWidth="1"/>
    <col min="3336" max="3336" width="4.28515625" style="78" bestFit="1" customWidth="1"/>
    <col min="3337" max="3337" width="3.85546875" style="78" customWidth="1"/>
    <col min="3338" max="3338" width="3.28515625" style="78" customWidth="1"/>
    <col min="3339" max="3340" width="3.7109375" style="78" bestFit="1" customWidth="1"/>
    <col min="3341" max="3341" width="3.7109375" style="78" customWidth="1"/>
    <col min="3342" max="3342" width="4.28515625" style="78" customWidth="1"/>
    <col min="3343" max="3343" width="3.28515625" style="78" bestFit="1" customWidth="1"/>
    <col min="3344" max="3344" width="21.28515625" style="78" customWidth="1"/>
    <col min="3345" max="3345" width="8.7109375" style="78" bestFit="1" customWidth="1"/>
    <col min="3346" max="3346" width="9.42578125" style="78" bestFit="1" customWidth="1"/>
    <col min="3347" max="3347" width="14.42578125" style="78" customWidth="1"/>
    <col min="3348" max="3584" width="11.42578125" style="78"/>
    <col min="3585" max="3585" width="34.28515625" style="78" customWidth="1"/>
    <col min="3586" max="3586" width="25.42578125" style="78" customWidth="1"/>
    <col min="3587" max="3587" width="16.7109375" style="78" customWidth="1"/>
    <col min="3588" max="3588" width="4.7109375" style="78" customWidth="1"/>
    <col min="3589" max="3589" width="3.5703125" style="78" customWidth="1"/>
    <col min="3590" max="3590" width="4.7109375" style="78" customWidth="1"/>
    <col min="3591" max="3591" width="3.85546875" style="78" customWidth="1"/>
    <col min="3592" max="3592" width="4.28515625" style="78" bestFit="1" customWidth="1"/>
    <col min="3593" max="3593" width="3.85546875" style="78" customWidth="1"/>
    <col min="3594" max="3594" width="3.28515625" style="78" customWidth="1"/>
    <col min="3595" max="3596" width="3.7109375" style="78" bestFit="1" customWidth="1"/>
    <col min="3597" max="3597" width="3.7109375" style="78" customWidth="1"/>
    <col min="3598" max="3598" width="4.28515625" style="78" customWidth="1"/>
    <col min="3599" max="3599" width="3.28515625" style="78" bestFit="1" customWidth="1"/>
    <col min="3600" max="3600" width="21.28515625" style="78" customWidth="1"/>
    <col min="3601" max="3601" width="8.7109375" style="78" bestFit="1" customWidth="1"/>
    <col min="3602" max="3602" width="9.42578125" style="78" bestFit="1" customWidth="1"/>
    <col min="3603" max="3603" width="14.42578125" style="78" customWidth="1"/>
    <col min="3604" max="3840" width="11.42578125" style="78"/>
    <col min="3841" max="3841" width="34.28515625" style="78" customWidth="1"/>
    <col min="3842" max="3842" width="25.42578125" style="78" customWidth="1"/>
    <col min="3843" max="3843" width="16.7109375" style="78" customWidth="1"/>
    <col min="3844" max="3844" width="4.7109375" style="78" customWidth="1"/>
    <col min="3845" max="3845" width="3.5703125" style="78" customWidth="1"/>
    <col min="3846" max="3846" width="4.7109375" style="78" customWidth="1"/>
    <col min="3847" max="3847" width="3.85546875" style="78" customWidth="1"/>
    <col min="3848" max="3848" width="4.28515625" style="78" bestFit="1" customWidth="1"/>
    <col min="3849" max="3849" width="3.85546875" style="78" customWidth="1"/>
    <col min="3850" max="3850" width="3.28515625" style="78" customWidth="1"/>
    <col min="3851" max="3852" width="3.7109375" style="78" bestFit="1" customWidth="1"/>
    <col min="3853" max="3853" width="3.7109375" style="78" customWidth="1"/>
    <col min="3854" max="3854" width="4.28515625" style="78" customWidth="1"/>
    <col min="3855" max="3855" width="3.28515625" style="78" bestFit="1" customWidth="1"/>
    <col min="3856" max="3856" width="21.28515625" style="78" customWidth="1"/>
    <col min="3857" max="3857" width="8.7109375" style="78" bestFit="1" customWidth="1"/>
    <col min="3858" max="3858" width="9.42578125" style="78" bestFit="1" customWidth="1"/>
    <col min="3859" max="3859" width="14.42578125" style="78" customWidth="1"/>
    <col min="3860" max="4096" width="11.42578125" style="78"/>
    <col min="4097" max="4097" width="34.28515625" style="78" customWidth="1"/>
    <col min="4098" max="4098" width="25.42578125" style="78" customWidth="1"/>
    <col min="4099" max="4099" width="16.7109375" style="78" customWidth="1"/>
    <col min="4100" max="4100" width="4.7109375" style="78" customWidth="1"/>
    <col min="4101" max="4101" width="3.5703125" style="78" customWidth="1"/>
    <col min="4102" max="4102" width="4.7109375" style="78" customWidth="1"/>
    <col min="4103" max="4103" width="3.85546875" style="78" customWidth="1"/>
    <col min="4104" max="4104" width="4.28515625" style="78" bestFit="1" customWidth="1"/>
    <col min="4105" max="4105" width="3.85546875" style="78" customWidth="1"/>
    <col min="4106" max="4106" width="3.28515625" style="78" customWidth="1"/>
    <col min="4107" max="4108" width="3.7109375" style="78" bestFit="1" customWidth="1"/>
    <col min="4109" max="4109" width="3.7109375" style="78" customWidth="1"/>
    <col min="4110" max="4110" width="4.28515625" style="78" customWidth="1"/>
    <col min="4111" max="4111" width="3.28515625" style="78" bestFit="1" customWidth="1"/>
    <col min="4112" max="4112" width="21.28515625" style="78" customWidth="1"/>
    <col min="4113" max="4113" width="8.7109375" style="78" bestFit="1" customWidth="1"/>
    <col min="4114" max="4114" width="9.42578125" style="78" bestFit="1" customWidth="1"/>
    <col min="4115" max="4115" width="14.42578125" style="78" customWidth="1"/>
    <col min="4116" max="4352" width="11.42578125" style="78"/>
    <col min="4353" max="4353" width="34.28515625" style="78" customWidth="1"/>
    <col min="4354" max="4354" width="25.42578125" style="78" customWidth="1"/>
    <col min="4355" max="4355" width="16.7109375" style="78" customWidth="1"/>
    <col min="4356" max="4356" width="4.7109375" style="78" customWidth="1"/>
    <col min="4357" max="4357" width="3.5703125" style="78" customWidth="1"/>
    <col min="4358" max="4358" width="4.7109375" style="78" customWidth="1"/>
    <col min="4359" max="4359" width="3.85546875" style="78" customWidth="1"/>
    <col min="4360" max="4360" width="4.28515625" style="78" bestFit="1" customWidth="1"/>
    <col min="4361" max="4361" width="3.85546875" style="78" customWidth="1"/>
    <col min="4362" max="4362" width="3.28515625" style="78" customWidth="1"/>
    <col min="4363" max="4364" width="3.7109375" style="78" bestFit="1" customWidth="1"/>
    <col min="4365" max="4365" width="3.7109375" style="78" customWidth="1"/>
    <col min="4366" max="4366" width="4.28515625" style="78" customWidth="1"/>
    <col min="4367" max="4367" width="3.28515625" style="78" bestFit="1" customWidth="1"/>
    <col min="4368" max="4368" width="21.28515625" style="78" customWidth="1"/>
    <col min="4369" max="4369" width="8.7109375" style="78" bestFit="1" customWidth="1"/>
    <col min="4370" max="4370" width="9.42578125" style="78" bestFit="1" customWidth="1"/>
    <col min="4371" max="4371" width="14.42578125" style="78" customWidth="1"/>
    <col min="4372" max="4608" width="11.42578125" style="78"/>
    <col min="4609" max="4609" width="34.28515625" style="78" customWidth="1"/>
    <col min="4610" max="4610" width="25.42578125" style="78" customWidth="1"/>
    <col min="4611" max="4611" width="16.7109375" style="78" customWidth="1"/>
    <col min="4612" max="4612" width="4.7109375" style="78" customWidth="1"/>
    <col min="4613" max="4613" width="3.5703125" style="78" customWidth="1"/>
    <col min="4614" max="4614" width="4.7109375" style="78" customWidth="1"/>
    <col min="4615" max="4615" width="3.85546875" style="78" customWidth="1"/>
    <col min="4616" max="4616" width="4.28515625" style="78" bestFit="1" customWidth="1"/>
    <col min="4617" max="4617" width="3.85546875" style="78" customWidth="1"/>
    <col min="4618" max="4618" width="3.28515625" style="78" customWidth="1"/>
    <col min="4619" max="4620" width="3.7109375" style="78" bestFit="1" customWidth="1"/>
    <col min="4621" max="4621" width="3.7109375" style="78" customWidth="1"/>
    <col min="4622" max="4622" width="4.28515625" style="78" customWidth="1"/>
    <col min="4623" max="4623" width="3.28515625" style="78" bestFit="1" customWidth="1"/>
    <col min="4624" max="4624" width="21.28515625" style="78" customWidth="1"/>
    <col min="4625" max="4625" width="8.7109375" style="78" bestFit="1" customWidth="1"/>
    <col min="4626" max="4626" width="9.42578125" style="78" bestFit="1" customWidth="1"/>
    <col min="4627" max="4627" width="14.42578125" style="78" customWidth="1"/>
    <col min="4628" max="4864" width="11.42578125" style="78"/>
    <col min="4865" max="4865" width="34.28515625" style="78" customWidth="1"/>
    <col min="4866" max="4866" width="25.42578125" style="78" customWidth="1"/>
    <col min="4867" max="4867" width="16.7109375" style="78" customWidth="1"/>
    <col min="4868" max="4868" width="4.7109375" style="78" customWidth="1"/>
    <col min="4869" max="4869" width="3.5703125" style="78" customWidth="1"/>
    <col min="4870" max="4870" width="4.7109375" style="78" customWidth="1"/>
    <col min="4871" max="4871" width="3.85546875" style="78" customWidth="1"/>
    <col min="4872" max="4872" width="4.28515625" style="78" bestFit="1" customWidth="1"/>
    <col min="4873" max="4873" width="3.85546875" style="78" customWidth="1"/>
    <col min="4874" max="4874" width="3.28515625" style="78" customWidth="1"/>
    <col min="4875" max="4876" width="3.7109375" style="78" bestFit="1" customWidth="1"/>
    <col min="4877" max="4877" width="3.7109375" style="78" customWidth="1"/>
    <col min="4878" max="4878" width="4.28515625" style="78" customWidth="1"/>
    <col min="4879" max="4879" width="3.28515625" style="78" bestFit="1" customWidth="1"/>
    <col min="4880" max="4880" width="21.28515625" style="78" customWidth="1"/>
    <col min="4881" max="4881" width="8.7109375" style="78" bestFit="1" customWidth="1"/>
    <col min="4882" max="4882" width="9.42578125" style="78" bestFit="1" customWidth="1"/>
    <col min="4883" max="4883" width="14.42578125" style="78" customWidth="1"/>
    <col min="4884" max="5120" width="11.42578125" style="78"/>
    <col min="5121" max="5121" width="34.28515625" style="78" customWidth="1"/>
    <col min="5122" max="5122" width="25.42578125" style="78" customWidth="1"/>
    <col min="5123" max="5123" width="16.7109375" style="78" customWidth="1"/>
    <col min="5124" max="5124" width="4.7109375" style="78" customWidth="1"/>
    <col min="5125" max="5125" width="3.5703125" style="78" customWidth="1"/>
    <col min="5126" max="5126" width="4.7109375" style="78" customWidth="1"/>
    <col min="5127" max="5127" width="3.85546875" style="78" customWidth="1"/>
    <col min="5128" max="5128" width="4.28515625" style="78" bestFit="1" customWidth="1"/>
    <col min="5129" max="5129" width="3.85546875" style="78" customWidth="1"/>
    <col min="5130" max="5130" width="3.28515625" style="78" customWidth="1"/>
    <col min="5131" max="5132" width="3.7109375" style="78" bestFit="1" customWidth="1"/>
    <col min="5133" max="5133" width="3.7109375" style="78" customWidth="1"/>
    <col min="5134" max="5134" width="4.28515625" style="78" customWidth="1"/>
    <col min="5135" max="5135" width="3.28515625" style="78" bestFit="1" customWidth="1"/>
    <col min="5136" max="5136" width="21.28515625" style="78" customWidth="1"/>
    <col min="5137" max="5137" width="8.7109375" style="78" bestFit="1" customWidth="1"/>
    <col min="5138" max="5138" width="9.42578125" style="78" bestFit="1" customWidth="1"/>
    <col min="5139" max="5139" width="14.42578125" style="78" customWidth="1"/>
    <col min="5140" max="5376" width="11.42578125" style="78"/>
    <col min="5377" max="5377" width="34.28515625" style="78" customWidth="1"/>
    <col min="5378" max="5378" width="25.42578125" style="78" customWidth="1"/>
    <col min="5379" max="5379" width="16.7109375" style="78" customWidth="1"/>
    <col min="5380" max="5380" width="4.7109375" style="78" customWidth="1"/>
    <col min="5381" max="5381" width="3.5703125" style="78" customWidth="1"/>
    <col min="5382" max="5382" width="4.7109375" style="78" customWidth="1"/>
    <col min="5383" max="5383" width="3.85546875" style="78" customWidth="1"/>
    <col min="5384" max="5384" width="4.28515625" style="78" bestFit="1" customWidth="1"/>
    <col min="5385" max="5385" width="3.85546875" style="78" customWidth="1"/>
    <col min="5386" max="5386" width="3.28515625" style="78" customWidth="1"/>
    <col min="5387" max="5388" width="3.7109375" style="78" bestFit="1" customWidth="1"/>
    <col min="5389" max="5389" width="3.7109375" style="78" customWidth="1"/>
    <col min="5390" max="5390" width="4.28515625" style="78" customWidth="1"/>
    <col min="5391" max="5391" width="3.28515625" style="78" bestFit="1" customWidth="1"/>
    <col min="5392" max="5392" width="21.28515625" style="78" customWidth="1"/>
    <col min="5393" max="5393" width="8.7109375" style="78" bestFit="1" customWidth="1"/>
    <col min="5394" max="5394" width="9.42578125" style="78" bestFit="1" customWidth="1"/>
    <col min="5395" max="5395" width="14.42578125" style="78" customWidth="1"/>
    <col min="5396" max="5632" width="11.42578125" style="78"/>
    <col min="5633" max="5633" width="34.28515625" style="78" customWidth="1"/>
    <col min="5634" max="5634" width="25.42578125" style="78" customWidth="1"/>
    <col min="5635" max="5635" width="16.7109375" style="78" customWidth="1"/>
    <col min="5636" max="5636" width="4.7109375" style="78" customWidth="1"/>
    <col min="5637" max="5637" width="3.5703125" style="78" customWidth="1"/>
    <col min="5638" max="5638" width="4.7109375" style="78" customWidth="1"/>
    <col min="5639" max="5639" width="3.85546875" style="78" customWidth="1"/>
    <col min="5640" max="5640" width="4.28515625" style="78" bestFit="1" customWidth="1"/>
    <col min="5641" max="5641" width="3.85546875" style="78" customWidth="1"/>
    <col min="5642" max="5642" width="3.28515625" style="78" customWidth="1"/>
    <col min="5643" max="5644" width="3.7109375" style="78" bestFit="1" customWidth="1"/>
    <col min="5645" max="5645" width="3.7109375" style="78" customWidth="1"/>
    <col min="5646" max="5646" width="4.28515625" style="78" customWidth="1"/>
    <col min="5647" max="5647" width="3.28515625" style="78" bestFit="1" customWidth="1"/>
    <col min="5648" max="5648" width="21.28515625" style="78" customWidth="1"/>
    <col min="5649" max="5649" width="8.7109375" style="78" bestFit="1" customWidth="1"/>
    <col min="5650" max="5650" width="9.42578125" style="78" bestFit="1" customWidth="1"/>
    <col min="5651" max="5651" width="14.42578125" style="78" customWidth="1"/>
    <col min="5652" max="5888" width="11.42578125" style="78"/>
    <col min="5889" max="5889" width="34.28515625" style="78" customWidth="1"/>
    <col min="5890" max="5890" width="25.42578125" style="78" customWidth="1"/>
    <col min="5891" max="5891" width="16.7109375" style="78" customWidth="1"/>
    <col min="5892" max="5892" width="4.7109375" style="78" customWidth="1"/>
    <col min="5893" max="5893" width="3.5703125" style="78" customWidth="1"/>
    <col min="5894" max="5894" width="4.7109375" style="78" customWidth="1"/>
    <col min="5895" max="5895" width="3.85546875" style="78" customWidth="1"/>
    <col min="5896" max="5896" width="4.28515625" style="78" bestFit="1" customWidth="1"/>
    <col min="5897" max="5897" width="3.85546875" style="78" customWidth="1"/>
    <col min="5898" max="5898" width="3.28515625" style="78" customWidth="1"/>
    <col min="5899" max="5900" width="3.7109375" style="78" bestFit="1" customWidth="1"/>
    <col min="5901" max="5901" width="3.7109375" style="78" customWidth="1"/>
    <col min="5902" max="5902" width="4.28515625" style="78" customWidth="1"/>
    <col min="5903" max="5903" width="3.28515625" style="78" bestFit="1" customWidth="1"/>
    <col min="5904" max="5904" width="21.28515625" style="78" customWidth="1"/>
    <col min="5905" max="5905" width="8.7109375" style="78" bestFit="1" customWidth="1"/>
    <col min="5906" max="5906" width="9.42578125" style="78" bestFit="1" customWidth="1"/>
    <col min="5907" max="5907" width="14.42578125" style="78" customWidth="1"/>
    <col min="5908" max="6144" width="11.42578125" style="78"/>
    <col min="6145" max="6145" width="34.28515625" style="78" customWidth="1"/>
    <col min="6146" max="6146" width="25.42578125" style="78" customWidth="1"/>
    <col min="6147" max="6147" width="16.7109375" style="78" customWidth="1"/>
    <col min="6148" max="6148" width="4.7109375" style="78" customWidth="1"/>
    <col min="6149" max="6149" width="3.5703125" style="78" customWidth="1"/>
    <col min="6150" max="6150" width="4.7109375" style="78" customWidth="1"/>
    <col min="6151" max="6151" width="3.85546875" style="78" customWidth="1"/>
    <col min="6152" max="6152" width="4.28515625" style="78" bestFit="1" customWidth="1"/>
    <col min="6153" max="6153" width="3.85546875" style="78" customWidth="1"/>
    <col min="6154" max="6154" width="3.28515625" style="78" customWidth="1"/>
    <col min="6155" max="6156" width="3.7109375" style="78" bestFit="1" customWidth="1"/>
    <col min="6157" max="6157" width="3.7109375" style="78" customWidth="1"/>
    <col min="6158" max="6158" width="4.28515625" style="78" customWidth="1"/>
    <col min="6159" max="6159" width="3.28515625" style="78" bestFit="1" customWidth="1"/>
    <col min="6160" max="6160" width="21.28515625" style="78" customWidth="1"/>
    <col min="6161" max="6161" width="8.7109375" style="78" bestFit="1" customWidth="1"/>
    <col min="6162" max="6162" width="9.42578125" style="78" bestFit="1" customWidth="1"/>
    <col min="6163" max="6163" width="14.42578125" style="78" customWidth="1"/>
    <col min="6164" max="6400" width="11.42578125" style="78"/>
    <col min="6401" max="6401" width="34.28515625" style="78" customWidth="1"/>
    <col min="6402" max="6402" width="25.42578125" style="78" customWidth="1"/>
    <col min="6403" max="6403" width="16.7109375" style="78" customWidth="1"/>
    <col min="6404" max="6404" width="4.7109375" style="78" customWidth="1"/>
    <col min="6405" max="6405" width="3.5703125" style="78" customWidth="1"/>
    <col min="6406" max="6406" width="4.7109375" style="78" customWidth="1"/>
    <col min="6407" max="6407" width="3.85546875" style="78" customWidth="1"/>
    <col min="6408" max="6408" width="4.28515625" style="78" bestFit="1" customWidth="1"/>
    <col min="6409" max="6409" width="3.85546875" style="78" customWidth="1"/>
    <col min="6410" max="6410" width="3.28515625" style="78" customWidth="1"/>
    <col min="6411" max="6412" width="3.7109375" style="78" bestFit="1" customWidth="1"/>
    <col min="6413" max="6413" width="3.7109375" style="78" customWidth="1"/>
    <col min="6414" max="6414" width="4.28515625" style="78" customWidth="1"/>
    <col min="6415" max="6415" width="3.28515625" style="78" bestFit="1" customWidth="1"/>
    <col min="6416" max="6416" width="21.28515625" style="78" customWidth="1"/>
    <col min="6417" max="6417" width="8.7109375" style="78" bestFit="1" customWidth="1"/>
    <col min="6418" max="6418" width="9.42578125" style="78" bestFit="1" customWidth="1"/>
    <col min="6419" max="6419" width="14.42578125" style="78" customWidth="1"/>
    <col min="6420" max="6656" width="11.42578125" style="78"/>
    <col min="6657" max="6657" width="34.28515625" style="78" customWidth="1"/>
    <col min="6658" max="6658" width="25.42578125" style="78" customWidth="1"/>
    <col min="6659" max="6659" width="16.7109375" style="78" customWidth="1"/>
    <col min="6660" max="6660" width="4.7109375" style="78" customWidth="1"/>
    <col min="6661" max="6661" width="3.5703125" style="78" customWidth="1"/>
    <col min="6662" max="6662" width="4.7109375" style="78" customWidth="1"/>
    <col min="6663" max="6663" width="3.85546875" style="78" customWidth="1"/>
    <col min="6664" max="6664" width="4.28515625" style="78" bestFit="1" customWidth="1"/>
    <col min="6665" max="6665" width="3.85546875" style="78" customWidth="1"/>
    <col min="6666" max="6666" width="3.28515625" style="78" customWidth="1"/>
    <col min="6667" max="6668" width="3.7109375" style="78" bestFit="1" customWidth="1"/>
    <col min="6669" max="6669" width="3.7109375" style="78" customWidth="1"/>
    <col min="6670" max="6670" width="4.28515625" style="78" customWidth="1"/>
    <col min="6671" max="6671" width="3.28515625" style="78" bestFit="1" customWidth="1"/>
    <col min="6672" max="6672" width="21.28515625" style="78" customWidth="1"/>
    <col min="6673" max="6673" width="8.7109375" style="78" bestFit="1" customWidth="1"/>
    <col min="6674" max="6674" width="9.42578125" style="78" bestFit="1" customWidth="1"/>
    <col min="6675" max="6675" width="14.42578125" style="78" customWidth="1"/>
    <col min="6676" max="6912" width="11.42578125" style="78"/>
    <col min="6913" max="6913" width="34.28515625" style="78" customWidth="1"/>
    <col min="6914" max="6914" width="25.42578125" style="78" customWidth="1"/>
    <col min="6915" max="6915" width="16.7109375" style="78" customWidth="1"/>
    <col min="6916" max="6916" width="4.7109375" style="78" customWidth="1"/>
    <col min="6917" max="6917" width="3.5703125" style="78" customWidth="1"/>
    <col min="6918" max="6918" width="4.7109375" style="78" customWidth="1"/>
    <col min="6919" max="6919" width="3.85546875" style="78" customWidth="1"/>
    <col min="6920" max="6920" width="4.28515625" style="78" bestFit="1" customWidth="1"/>
    <col min="6921" max="6921" width="3.85546875" style="78" customWidth="1"/>
    <col min="6922" max="6922" width="3.28515625" style="78" customWidth="1"/>
    <col min="6923" max="6924" width="3.7109375" style="78" bestFit="1" customWidth="1"/>
    <col min="6925" max="6925" width="3.7109375" style="78" customWidth="1"/>
    <col min="6926" max="6926" width="4.28515625" style="78" customWidth="1"/>
    <col min="6927" max="6927" width="3.28515625" style="78" bestFit="1" customWidth="1"/>
    <col min="6928" max="6928" width="21.28515625" style="78" customWidth="1"/>
    <col min="6929" max="6929" width="8.7109375" style="78" bestFit="1" customWidth="1"/>
    <col min="6930" max="6930" width="9.42578125" style="78" bestFit="1" customWidth="1"/>
    <col min="6931" max="6931" width="14.42578125" style="78" customWidth="1"/>
    <col min="6932" max="7168" width="11.42578125" style="78"/>
    <col min="7169" max="7169" width="34.28515625" style="78" customWidth="1"/>
    <col min="7170" max="7170" width="25.42578125" style="78" customWidth="1"/>
    <col min="7171" max="7171" width="16.7109375" style="78" customWidth="1"/>
    <col min="7172" max="7172" width="4.7109375" style="78" customWidth="1"/>
    <col min="7173" max="7173" width="3.5703125" style="78" customWidth="1"/>
    <col min="7174" max="7174" width="4.7109375" style="78" customWidth="1"/>
    <col min="7175" max="7175" width="3.85546875" style="78" customWidth="1"/>
    <col min="7176" max="7176" width="4.28515625" style="78" bestFit="1" customWidth="1"/>
    <col min="7177" max="7177" width="3.85546875" style="78" customWidth="1"/>
    <col min="7178" max="7178" width="3.28515625" style="78" customWidth="1"/>
    <col min="7179" max="7180" width="3.7109375" style="78" bestFit="1" customWidth="1"/>
    <col min="7181" max="7181" width="3.7109375" style="78" customWidth="1"/>
    <col min="7182" max="7182" width="4.28515625" style="78" customWidth="1"/>
    <col min="7183" max="7183" width="3.28515625" style="78" bestFit="1" customWidth="1"/>
    <col min="7184" max="7184" width="21.28515625" style="78" customWidth="1"/>
    <col min="7185" max="7185" width="8.7109375" style="78" bestFit="1" customWidth="1"/>
    <col min="7186" max="7186" width="9.42578125" style="78" bestFit="1" customWidth="1"/>
    <col min="7187" max="7187" width="14.42578125" style="78" customWidth="1"/>
    <col min="7188" max="7424" width="11.42578125" style="78"/>
    <col min="7425" max="7425" width="34.28515625" style="78" customWidth="1"/>
    <col min="7426" max="7426" width="25.42578125" style="78" customWidth="1"/>
    <col min="7427" max="7427" width="16.7109375" style="78" customWidth="1"/>
    <col min="7428" max="7428" width="4.7109375" style="78" customWidth="1"/>
    <col min="7429" max="7429" width="3.5703125" style="78" customWidth="1"/>
    <col min="7430" max="7430" width="4.7109375" style="78" customWidth="1"/>
    <col min="7431" max="7431" width="3.85546875" style="78" customWidth="1"/>
    <col min="7432" max="7432" width="4.28515625" style="78" bestFit="1" customWidth="1"/>
    <col min="7433" max="7433" width="3.85546875" style="78" customWidth="1"/>
    <col min="7434" max="7434" width="3.28515625" style="78" customWidth="1"/>
    <col min="7435" max="7436" width="3.7109375" style="78" bestFit="1" customWidth="1"/>
    <col min="7437" max="7437" width="3.7109375" style="78" customWidth="1"/>
    <col min="7438" max="7438" width="4.28515625" style="78" customWidth="1"/>
    <col min="7439" max="7439" width="3.28515625" style="78" bestFit="1" customWidth="1"/>
    <col min="7440" max="7440" width="21.28515625" style="78" customWidth="1"/>
    <col min="7441" max="7441" width="8.7109375" style="78" bestFit="1" customWidth="1"/>
    <col min="7442" max="7442" width="9.42578125" style="78" bestFit="1" customWidth="1"/>
    <col min="7443" max="7443" width="14.42578125" style="78" customWidth="1"/>
    <col min="7444" max="7680" width="11.42578125" style="78"/>
    <col min="7681" max="7681" width="34.28515625" style="78" customWidth="1"/>
    <col min="7682" max="7682" width="25.42578125" style="78" customWidth="1"/>
    <col min="7683" max="7683" width="16.7109375" style="78" customWidth="1"/>
    <col min="7684" max="7684" width="4.7109375" style="78" customWidth="1"/>
    <col min="7685" max="7685" width="3.5703125" style="78" customWidth="1"/>
    <col min="7686" max="7686" width="4.7109375" style="78" customWidth="1"/>
    <col min="7687" max="7687" width="3.85546875" style="78" customWidth="1"/>
    <col min="7688" max="7688" width="4.28515625" style="78" bestFit="1" customWidth="1"/>
    <col min="7689" max="7689" width="3.85546875" style="78" customWidth="1"/>
    <col min="7690" max="7690" width="3.28515625" style="78" customWidth="1"/>
    <col min="7691" max="7692" width="3.7109375" style="78" bestFit="1" customWidth="1"/>
    <col min="7693" max="7693" width="3.7109375" style="78" customWidth="1"/>
    <col min="7694" max="7694" width="4.28515625" style="78" customWidth="1"/>
    <col min="7695" max="7695" width="3.28515625" style="78" bestFit="1" customWidth="1"/>
    <col min="7696" max="7696" width="21.28515625" style="78" customWidth="1"/>
    <col min="7697" max="7697" width="8.7109375" style="78" bestFit="1" customWidth="1"/>
    <col min="7698" max="7698" width="9.42578125" style="78" bestFit="1" customWidth="1"/>
    <col min="7699" max="7699" width="14.42578125" style="78" customWidth="1"/>
    <col min="7700" max="7936" width="11.42578125" style="78"/>
    <col min="7937" max="7937" width="34.28515625" style="78" customWidth="1"/>
    <col min="7938" max="7938" width="25.42578125" style="78" customWidth="1"/>
    <col min="7939" max="7939" width="16.7109375" style="78" customWidth="1"/>
    <col min="7940" max="7940" width="4.7109375" style="78" customWidth="1"/>
    <col min="7941" max="7941" width="3.5703125" style="78" customWidth="1"/>
    <col min="7942" max="7942" width="4.7109375" style="78" customWidth="1"/>
    <col min="7943" max="7943" width="3.85546875" style="78" customWidth="1"/>
    <col min="7944" max="7944" width="4.28515625" style="78" bestFit="1" customWidth="1"/>
    <col min="7945" max="7945" width="3.85546875" style="78" customWidth="1"/>
    <col min="7946" max="7946" width="3.28515625" style="78" customWidth="1"/>
    <col min="7947" max="7948" width="3.7109375" style="78" bestFit="1" customWidth="1"/>
    <col min="7949" max="7949" width="3.7109375" style="78" customWidth="1"/>
    <col min="7950" max="7950" width="4.28515625" style="78" customWidth="1"/>
    <col min="7951" max="7951" width="3.28515625" style="78" bestFit="1" customWidth="1"/>
    <col min="7952" max="7952" width="21.28515625" style="78" customWidth="1"/>
    <col min="7953" max="7953" width="8.7109375" style="78" bestFit="1" customWidth="1"/>
    <col min="7954" max="7954" width="9.42578125" style="78" bestFit="1" customWidth="1"/>
    <col min="7955" max="7955" width="14.42578125" style="78" customWidth="1"/>
    <col min="7956" max="8192" width="11.42578125" style="78"/>
    <col min="8193" max="8193" width="34.28515625" style="78" customWidth="1"/>
    <col min="8194" max="8194" width="25.42578125" style="78" customWidth="1"/>
    <col min="8195" max="8195" width="16.7109375" style="78" customWidth="1"/>
    <col min="8196" max="8196" width="4.7109375" style="78" customWidth="1"/>
    <col min="8197" max="8197" width="3.5703125" style="78" customWidth="1"/>
    <col min="8198" max="8198" width="4.7109375" style="78" customWidth="1"/>
    <col min="8199" max="8199" width="3.85546875" style="78" customWidth="1"/>
    <col min="8200" max="8200" width="4.28515625" style="78" bestFit="1" customWidth="1"/>
    <col min="8201" max="8201" width="3.85546875" style="78" customWidth="1"/>
    <col min="8202" max="8202" width="3.28515625" style="78" customWidth="1"/>
    <col min="8203" max="8204" width="3.7109375" style="78" bestFit="1" customWidth="1"/>
    <col min="8205" max="8205" width="3.7109375" style="78" customWidth="1"/>
    <col min="8206" max="8206" width="4.28515625" style="78" customWidth="1"/>
    <col min="8207" max="8207" width="3.28515625" style="78" bestFit="1" customWidth="1"/>
    <col min="8208" max="8208" width="21.28515625" style="78" customWidth="1"/>
    <col min="8209" max="8209" width="8.7109375" style="78" bestFit="1" customWidth="1"/>
    <col min="8210" max="8210" width="9.42578125" style="78" bestFit="1" customWidth="1"/>
    <col min="8211" max="8211" width="14.42578125" style="78" customWidth="1"/>
    <col min="8212" max="8448" width="11.42578125" style="78"/>
    <col min="8449" max="8449" width="34.28515625" style="78" customWidth="1"/>
    <col min="8450" max="8450" width="25.42578125" style="78" customWidth="1"/>
    <col min="8451" max="8451" width="16.7109375" style="78" customWidth="1"/>
    <col min="8452" max="8452" width="4.7109375" style="78" customWidth="1"/>
    <col min="8453" max="8453" width="3.5703125" style="78" customWidth="1"/>
    <col min="8454" max="8454" width="4.7109375" style="78" customWidth="1"/>
    <col min="8455" max="8455" width="3.85546875" style="78" customWidth="1"/>
    <col min="8456" max="8456" width="4.28515625" style="78" bestFit="1" customWidth="1"/>
    <col min="8457" max="8457" width="3.85546875" style="78" customWidth="1"/>
    <col min="8458" max="8458" width="3.28515625" style="78" customWidth="1"/>
    <col min="8459" max="8460" width="3.7109375" style="78" bestFit="1" customWidth="1"/>
    <col min="8461" max="8461" width="3.7109375" style="78" customWidth="1"/>
    <col min="8462" max="8462" width="4.28515625" style="78" customWidth="1"/>
    <col min="8463" max="8463" width="3.28515625" style="78" bestFit="1" customWidth="1"/>
    <col min="8464" max="8464" width="21.28515625" style="78" customWidth="1"/>
    <col min="8465" max="8465" width="8.7109375" style="78" bestFit="1" customWidth="1"/>
    <col min="8466" max="8466" width="9.42578125" style="78" bestFit="1" customWidth="1"/>
    <col min="8467" max="8467" width="14.42578125" style="78" customWidth="1"/>
    <col min="8468" max="8704" width="11.42578125" style="78"/>
    <col min="8705" max="8705" width="34.28515625" style="78" customWidth="1"/>
    <col min="8706" max="8706" width="25.42578125" style="78" customWidth="1"/>
    <col min="8707" max="8707" width="16.7109375" style="78" customWidth="1"/>
    <col min="8708" max="8708" width="4.7109375" style="78" customWidth="1"/>
    <col min="8709" max="8709" width="3.5703125" style="78" customWidth="1"/>
    <col min="8710" max="8710" width="4.7109375" style="78" customWidth="1"/>
    <col min="8711" max="8711" width="3.85546875" style="78" customWidth="1"/>
    <col min="8712" max="8712" width="4.28515625" style="78" bestFit="1" customWidth="1"/>
    <col min="8713" max="8713" width="3.85546875" style="78" customWidth="1"/>
    <col min="8714" max="8714" width="3.28515625" style="78" customWidth="1"/>
    <col min="8715" max="8716" width="3.7109375" style="78" bestFit="1" customWidth="1"/>
    <col min="8717" max="8717" width="3.7109375" style="78" customWidth="1"/>
    <col min="8718" max="8718" width="4.28515625" style="78" customWidth="1"/>
    <col min="8719" max="8719" width="3.28515625" style="78" bestFit="1" customWidth="1"/>
    <col min="8720" max="8720" width="21.28515625" style="78" customWidth="1"/>
    <col min="8721" max="8721" width="8.7109375" style="78" bestFit="1" customWidth="1"/>
    <col min="8722" max="8722" width="9.42578125" style="78" bestFit="1" customWidth="1"/>
    <col min="8723" max="8723" width="14.42578125" style="78" customWidth="1"/>
    <col min="8724" max="8960" width="11.42578125" style="78"/>
    <col min="8961" max="8961" width="34.28515625" style="78" customWidth="1"/>
    <col min="8962" max="8962" width="25.42578125" style="78" customWidth="1"/>
    <col min="8963" max="8963" width="16.7109375" style="78" customWidth="1"/>
    <col min="8964" max="8964" width="4.7109375" style="78" customWidth="1"/>
    <col min="8965" max="8965" width="3.5703125" style="78" customWidth="1"/>
    <col min="8966" max="8966" width="4.7109375" style="78" customWidth="1"/>
    <col min="8967" max="8967" width="3.85546875" style="78" customWidth="1"/>
    <col min="8968" max="8968" width="4.28515625" style="78" bestFit="1" customWidth="1"/>
    <col min="8969" max="8969" width="3.85546875" style="78" customWidth="1"/>
    <col min="8970" max="8970" width="3.28515625" style="78" customWidth="1"/>
    <col min="8971" max="8972" width="3.7109375" style="78" bestFit="1" customWidth="1"/>
    <col min="8973" max="8973" width="3.7109375" style="78" customWidth="1"/>
    <col min="8974" max="8974" width="4.28515625" style="78" customWidth="1"/>
    <col min="8975" max="8975" width="3.28515625" style="78" bestFit="1" customWidth="1"/>
    <col min="8976" max="8976" width="21.28515625" style="78" customWidth="1"/>
    <col min="8977" max="8977" width="8.7109375" style="78" bestFit="1" customWidth="1"/>
    <col min="8978" max="8978" width="9.42578125" style="78" bestFit="1" customWidth="1"/>
    <col min="8979" max="8979" width="14.42578125" style="78" customWidth="1"/>
    <col min="8980" max="9216" width="11.42578125" style="78"/>
    <col min="9217" max="9217" width="34.28515625" style="78" customWidth="1"/>
    <col min="9218" max="9218" width="25.42578125" style="78" customWidth="1"/>
    <col min="9219" max="9219" width="16.7109375" style="78" customWidth="1"/>
    <col min="9220" max="9220" width="4.7109375" style="78" customWidth="1"/>
    <col min="9221" max="9221" width="3.5703125" style="78" customWidth="1"/>
    <col min="9222" max="9222" width="4.7109375" style="78" customWidth="1"/>
    <col min="9223" max="9223" width="3.85546875" style="78" customWidth="1"/>
    <col min="9224" max="9224" width="4.28515625" style="78" bestFit="1" customWidth="1"/>
    <col min="9225" max="9225" width="3.85546875" style="78" customWidth="1"/>
    <col min="9226" max="9226" width="3.28515625" style="78" customWidth="1"/>
    <col min="9227" max="9228" width="3.7109375" style="78" bestFit="1" customWidth="1"/>
    <col min="9229" max="9229" width="3.7109375" style="78" customWidth="1"/>
    <col min="9230" max="9230" width="4.28515625" style="78" customWidth="1"/>
    <col min="9231" max="9231" width="3.28515625" style="78" bestFit="1" customWidth="1"/>
    <col min="9232" max="9232" width="21.28515625" style="78" customWidth="1"/>
    <col min="9233" max="9233" width="8.7109375" style="78" bestFit="1" customWidth="1"/>
    <col min="9234" max="9234" width="9.42578125" style="78" bestFit="1" customWidth="1"/>
    <col min="9235" max="9235" width="14.42578125" style="78" customWidth="1"/>
    <col min="9236" max="9472" width="11.42578125" style="78"/>
    <col min="9473" max="9473" width="34.28515625" style="78" customWidth="1"/>
    <col min="9474" max="9474" width="25.42578125" style="78" customWidth="1"/>
    <col min="9475" max="9475" width="16.7109375" style="78" customWidth="1"/>
    <col min="9476" max="9476" width="4.7109375" style="78" customWidth="1"/>
    <col min="9477" max="9477" width="3.5703125" style="78" customWidth="1"/>
    <col min="9478" max="9478" width="4.7109375" style="78" customWidth="1"/>
    <col min="9479" max="9479" width="3.85546875" style="78" customWidth="1"/>
    <col min="9480" max="9480" width="4.28515625" style="78" bestFit="1" customWidth="1"/>
    <col min="9481" max="9481" width="3.85546875" style="78" customWidth="1"/>
    <col min="9482" max="9482" width="3.28515625" style="78" customWidth="1"/>
    <col min="9483" max="9484" width="3.7109375" style="78" bestFit="1" customWidth="1"/>
    <col min="9485" max="9485" width="3.7109375" style="78" customWidth="1"/>
    <col min="9486" max="9486" width="4.28515625" style="78" customWidth="1"/>
    <col min="9487" max="9487" width="3.28515625" style="78" bestFit="1" customWidth="1"/>
    <col min="9488" max="9488" width="21.28515625" style="78" customWidth="1"/>
    <col min="9489" max="9489" width="8.7109375" style="78" bestFit="1" customWidth="1"/>
    <col min="9490" max="9490" width="9.42578125" style="78" bestFit="1" customWidth="1"/>
    <col min="9491" max="9491" width="14.42578125" style="78" customWidth="1"/>
    <col min="9492" max="9728" width="11.42578125" style="78"/>
    <col min="9729" max="9729" width="34.28515625" style="78" customWidth="1"/>
    <col min="9730" max="9730" width="25.42578125" style="78" customWidth="1"/>
    <col min="9731" max="9731" width="16.7109375" style="78" customWidth="1"/>
    <col min="9732" max="9732" width="4.7109375" style="78" customWidth="1"/>
    <col min="9733" max="9733" width="3.5703125" style="78" customWidth="1"/>
    <col min="9734" max="9734" width="4.7109375" style="78" customWidth="1"/>
    <col min="9735" max="9735" width="3.85546875" style="78" customWidth="1"/>
    <col min="9736" max="9736" width="4.28515625" style="78" bestFit="1" customWidth="1"/>
    <col min="9737" max="9737" width="3.85546875" style="78" customWidth="1"/>
    <col min="9738" max="9738" width="3.28515625" style="78" customWidth="1"/>
    <col min="9739" max="9740" width="3.7109375" style="78" bestFit="1" customWidth="1"/>
    <col min="9741" max="9741" width="3.7109375" style="78" customWidth="1"/>
    <col min="9742" max="9742" width="4.28515625" style="78" customWidth="1"/>
    <col min="9743" max="9743" width="3.28515625" style="78" bestFit="1" customWidth="1"/>
    <col min="9744" max="9744" width="21.28515625" style="78" customWidth="1"/>
    <col min="9745" max="9745" width="8.7109375" style="78" bestFit="1" customWidth="1"/>
    <col min="9746" max="9746" width="9.42578125" style="78" bestFit="1" customWidth="1"/>
    <col min="9747" max="9747" width="14.42578125" style="78" customWidth="1"/>
    <col min="9748" max="9984" width="11.42578125" style="78"/>
    <col min="9985" max="9985" width="34.28515625" style="78" customWidth="1"/>
    <col min="9986" max="9986" width="25.42578125" style="78" customWidth="1"/>
    <col min="9987" max="9987" width="16.7109375" style="78" customWidth="1"/>
    <col min="9988" max="9988" width="4.7109375" style="78" customWidth="1"/>
    <col min="9989" max="9989" width="3.5703125" style="78" customWidth="1"/>
    <col min="9990" max="9990" width="4.7109375" style="78" customWidth="1"/>
    <col min="9991" max="9991" width="3.85546875" style="78" customWidth="1"/>
    <col min="9992" max="9992" width="4.28515625" style="78" bestFit="1" customWidth="1"/>
    <col min="9993" max="9993" width="3.85546875" style="78" customWidth="1"/>
    <col min="9994" max="9994" width="3.28515625" style="78" customWidth="1"/>
    <col min="9995" max="9996" width="3.7109375" style="78" bestFit="1" customWidth="1"/>
    <col min="9997" max="9997" width="3.7109375" style="78" customWidth="1"/>
    <col min="9998" max="9998" width="4.28515625" style="78" customWidth="1"/>
    <col min="9999" max="9999" width="3.28515625" style="78" bestFit="1" customWidth="1"/>
    <col min="10000" max="10000" width="21.28515625" style="78" customWidth="1"/>
    <col min="10001" max="10001" width="8.7109375" style="78" bestFit="1" customWidth="1"/>
    <col min="10002" max="10002" width="9.42578125" style="78" bestFit="1" customWidth="1"/>
    <col min="10003" max="10003" width="14.42578125" style="78" customWidth="1"/>
    <col min="10004" max="10240" width="11.42578125" style="78"/>
    <col min="10241" max="10241" width="34.28515625" style="78" customWidth="1"/>
    <col min="10242" max="10242" width="25.42578125" style="78" customWidth="1"/>
    <col min="10243" max="10243" width="16.7109375" style="78" customWidth="1"/>
    <col min="10244" max="10244" width="4.7109375" style="78" customWidth="1"/>
    <col min="10245" max="10245" width="3.5703125" style="78" customWidth="1"/>
    <col min="10246" max="10246" width="4.7109375" style="78" customWidth="1"/>
    <col min="10247" max="10247" width="3.85546875" style="78" customWidth="1"/>
    <col min="10248" max="10248" width="4.28515625" style="78" bestFit="1" customWidth="1"/>
    <col min="10249" max="10249" width="3.85546875" style="78" customWidth="1"/>
    <col min="10250" max="10250" width="3.28515625" style="78" customWidth="1"/>
    <col min="10251" max="10252" width="3.7109375" style="78" bestFit="1" customWidth="1"/>
    <col min="10253" max="10253" width="3.7109375" style="78" customWidth="1"/>
    <col min="10254" max="10254" width="4.28515625" style="78" customWidth="1"/>
    <col min="10255" max="10255" width="3.28515625" style="78" bestFit="1" customWidth="1"/>
    <col min="10256" max="10256" width="21.28515625" style="78" customWidth="1"/>
    <col min="10257" max="10257" width="8.7109375" style="78" bestFit="1" customWidth="1"/>
    <col min="10258" max="10258" width="9.42578125" style="78" bestFit="1" customWidth="1"/>
    <col min="10259" max="10259" width="14.42578125" style="78" customWidth="1"/>
    <col min="10260" max="10496" width="11.42578125" style="78"/>
    <col min="10497" max="10497" width="34.28515625" style="78" customWidth="1"/>
    <col min="10498" max="10498" width="25.42578125" style="78" customWidth="1"/>
    <col min="10499" max="10499" width="16.7109375" style="78" customWidth="1"/>
    <col min="10500" max="10500" width="4.7109375" style="78" customWidth="1"/>
    <col min="10501" max="10501" width="3.5703125" style="78" customWidth="1"/>
    <col min="10502" max="10502" width="4.7109375" style="78" customWidth="1"/>
    <col min="10503" max="10503" width="3.85546875" style="78" customWidth="1"/>
    <col min="10504" max="10504" width="4.28515625" style="78" bestFit="1" customWidth="1"/>
    <col min="10505" max="10505" width="3.85546875" style="78" customWidth="1"/>
    <col min="10506" max="10506" width="3.28515625" style="78" customWidth="1"/>
    <col min="10507" max="10508" width="3.7109375" style="78" bestFit="1" customWidth="1"/>
    <col min="10509" max="10509" width="3.7109375" style="78" customWidth="1"/>
    <col min="10510" max="10510" width="4.28515625" style="78" customWidth="1"/>
    <col min="10511" max="10511" width="3.28515625" style="78" bestFit="1" customWidth="1"/>
    <col min="10512" max="10512" width="21.28515625" style="78" customWidth="1"/>
    <col min="10513" max="10513" width="8.7109375" style="78" bestFit="1" customWidth="1"/>
    <col min="10514" max="10514" width="9.42578125" style="78" bestFit="1" customWidth="1"/>
    <col min="10515" max="10515" width="14.42578125" style="78" customWidth="1"/>
    <col min="10516" max="10752" width="11.42578125" style="78"/>
    <col min="10753" max="10753" width="34.28515625" style="78" customWidth="1"/>
    <col min="10754" max="10754" width="25.42578125" style="78" customWidth="1"/>
    <col min="10755" max="10755" width="16.7109375" style="78" customWidth="1"/>
    <col min="10756" max="10756" width="4.7109375" style="78" customWidth="1"/>
    <col min="10757" max="10757" width="3.5703125" style="78" customWidth="1"/>
    <col min="10758" max="10758" width="4.7109375" style="78" customWidth="1"/>
    <col min="10759" max="10759" width="3.85546875" style="78" customWidth="1"/>
    <col min="10760" max="10760" width="4.28515625" style="78" bestFit="1" customWidth="1"/>
    <col min="10761" max="10761" width="3.85546875" style="78" customWidth="1"/>
    <col min="10762" max="10762" width="3.28515625" style="78" customWidth="1"/>
    <col min="10763" max="10764" width="3.7109375" style="78" bestFit="1" customWidth="1"/>
    <col min="10765" max="10765" width="3.7109375" style="78" customWidth="1"/>
    <col min="10766" max="10766" width="4.28515625" style="78" customWidth="1"/>
    <col min="10767" max="10767" width="3.28515625" style="78" bestFit="1" customWidth="1"/>
    <col min="10768" max="10768" width="21.28515625" style="78" customWidth="1"/>
    <col min="10769" max="10769" width="8.7109375" style="78" bestFit="1" customWidth="1"/>
    <col min="10770" max="10770" width="9.42578125" style="78" bestFit="1" customWidth="1"/>
    <col min="10771" max="10771" width="14.42578125" style="78" customWidth="1"/>
    <col min="10772" max="11008" width="11.42578125" style="78"/>
    <col min="11009" max="11009" width="34.28515625" style="78" customWidth="1"/>
    <col min="11010" max="11010" width="25.42578125" style="78" customWidth="1"/>
    <col min="11011" max="11011" width="16.7109375" style="78" customWidth="1"/>
    <col min="11012" max="11012" width="4.7109375" style="78" customWidth="1"/>
    <col min="11013" max="11013" width="3.5703125" style="78" customWidth="1"/>
    <col min="11014" max="11014" width="4.7109375" style="78" customWidth="1"/>
    <col min="11015" max="11015" width="3.85546875" style="78" customWidth="1"/>
    <col min="11016" max="11016" width="4.28515625" style="78" bestFit="1" customWidth="1"/>
    <col min="11017" max="11017" width="3.85546875" style="78" customWidth="1"/>
    <col min="11018" max="11018" width="3.28515625" style="78" customWidth="1"/>
    <col min="11019" max="11020" width="3.7109375" style="78" bestFit="1" customWidth="1"/>
    <col min="11021" max="11021" width="3.7109375" style="78" customWidth="1"/>
    <col min="11022" max="11022" width="4.28515625" style="78" customWidth="1"/>
    <col min="11023" max="11023" width="3.28515625" style="78" bestFit="1" customWidth="1"/>
    <col min="11024" max="11024" width="21.28515625" style="78" customWidth="1"/>
    <col min="11025" max="11025" width="8.7109375" style="78" bestFit="1" customWidth="1"/>
    <col min="11026" max="11026" width="9.42578125" style="78" bestFit="1" customWidth="1"/>
    <col min="11027" max="11027" width="14.42578125" style="78" customWidth="1"/>
    <col min="11028" max="11264" width="11.42578125" style="78"/>
    <col min="11265" max="11265" width="34.28515625" style="78" customWidth="1"/>
    <col min="11266" max="11266" width="25.42578125" style="78" customWidth="1"/>
    <col min="11267" max="11267" width="16.7109375" style="78" customWidth="1"/>
    <col min="11268" max="11268" width="4.7109375" style="78" customWidth="1"/>
    <col min="11269" max="11269" width="3.5703125" style="78" customWidth="1"/>
    <col min="11270" max="11270" width="4.7109375" style="78" customWidth="1"/>
    <col min="11271" max="11271" width="3.85546875" style="78" customWidth="1"/>
    <col min="11272" max="11272" width="4.28515625" style="78" bestFit="1" customWidth="1"/>
    <col min="11273" max="11273" width="3.85546875" style="78" customWidth="1"/>
    <col min="11274" max="11274" width="3.28515625" style="78" customWidth="1"/>
    <col min="11275" max="11276" width="3.7109375" style="78" bestFit="1" customWidth="1"/>
    <col min="11277" max="11277" width="3.7109375" style="78" customWidth="1"/>
    <col min="11278" max="11278" width="4.28515625" style="78" customWidth="1"/>
    <col min="11279" max="11279" width="3.28515625" style="78" bestFit="1" customWidth="1"/>
    <col min="11280" max="11280" width="21.28515625" style="78" customWidth="1"/>
    <col min="11281" max="11281" width="8.7109375" style="78" bestFit="1" customWidth="1"/>
    <col min="11282" max="11282" width="9.42578125" style="78" bestFit="1" customWidth="1"/>
    <col min="11283" max="11283" width="14.42578125" style="78" customWidth="1"/>
    <col min="11284" max="11520" width="11.42578125" style="78"/>
    <col min="11521" max="11521" width="34.28515625" style="78" customWidth="1"/>
    <col min="11522" max="11522" width="25.42578125" style="78" customWidth="1"/>
    <col min="11523" max="11523" width="16.7109375" style="78" customWidth="1"/>
    <col min="11524" max="11524" width="4.7109375" style="78" customWidth="1"/>
    <col min="11525" max="11525" width="3.5703125" style="78" customWidth="1"/>
    <col min="11526" max="11526" width="4.7109375" style="78" customWidth="1"/>
    <col min="11527" max="11527" width="3.85546875" style="78" customWidth="1"/>
    <col min="11528" max="11528" width="4.28515625" style="78" bestFit="1" customWidth="1"/>
    <col min="11529" max="11529" width="3.85546875" style="78" customWidth="1"/>
    <col min="11530" max="11530" width="3.28515625" style="78" customWidth="1"/>
    <col min="11531" max="11532" width="3.7109375" style="78" bestFit="1" customWidth="1"/>
    <col min="11533" max="11533" width="3.7109375" style="78" customWidth="1"/>
    <col min="11534" max="11534" width="4.28515625" style="78" customWidth="1"/>
    <col min="11535" max="11535" width="3.28515625" style="78" bestFit="1" customWidth="1"/>
    <col min="11536" max="11536" width="21.28515625" style="78" customWidth="1"/>
    <col min="11537" max="11537" width="8.7109375" style="78" bestFit="1" customWidth="1"/>
    <col min="11538" max="11538" width="9.42578125" style="78" bestFit="1" customWidth="1"/>
    <col min="11539" max="11539" width="14.42578125" style="78" customWidth="1"/>
    <col min="11540" max="11776" width="11.42578125" style="78"/>
    <col min="11777" max="11777" width="34.28515625" style="78" customWidth="1"/>
    <col min="11778" max="11778" width="25.42578125" style="78" customWidth="1"/>
    <col min="11779" max="11779" width="16.7109375" style="78" customWidth="1"/>
    <col min="11780" max="11780" width="4.7109375" style="78" customWidth="1"/>
    <col min="11781" max="11781" width="3.5703125" style="78" customWidth="1"/>
    <col min="11782" max="11782" width="4.7109375" style="78" customWidth="1"/>
    <col min="11783" max="11783" width="3.85546875" style="78" customWidth="1"/>
    <col min="11784" max="11784" width="4.28515625" style="78" bestFit="1" customWidth="1"/>
    <col min="11785" max="11785" width="3.85546875" style="78" customWidth="1"/>
    <col min="11786" max="11786" width="3.28515625" style="78" customWidth="1"/>
    <col min="11787" max="11788" width="3.7109375" style="78" bestFit="1" customWidth="1"/>
    <col min="11789" max="11789" width="3.7109375" style="78" customWidth="1"/>
    <col min="11790" max="11790" width="4.28515625" style="78" customWidth="1"/>
    <col min="11791" max="11791" width="3.28515625" style="78" bestFit="1" customWidth="1"/>
    <col min="11792" max="11792" width="21.28515625" style="78" customWidth="1"/>
    <col min="11793" max="11793" width="8.7109375" style="78" bestFit="1" customWidth="1"/>
    <col min="11794" max="11794" width="9.42578125" style="78" bestFit="1" customWidth="1"/>
    <col min="11795" max="11795" width="14.42578125" style="78" customWidth="1"/>
    <col min="11796" max="12032" width="11.42578125" style="78"/>
    <col min="12033" max="12033" width="34.28515625" style="78" customWidth="1"/>
    <col min="12034" max="12034" width="25.42578125" style="78" customWidth="1"/>
    <col min="12035" max="12035" width="16.7109375" style="78" customWidth="1"/>
    <col min="12036" max="12036" width="4.7109375" style="78" customWidth="1"/>
    <col min="12037" max="12037" width="3.5703125" style="78" customWidth="1"/>
    <col min="12038" max="12038" width="4.7109375" style="78" customWidth="1"/>
    <col min="12039" max="12039" width="3.85546875" style="78" customWidth="1"/>
    <col min="12040" max="12040" width="4.28515625" style="78" bestFit="1" customWidth="1"/>
    <col min="12041" max="12041" width="3.85546875" style="78" customWidth="1"/>
    <col min="12042" max="12042" width="3.28515625" style="78" customWidth="1"/>
    <col min="12043" max="12044" width="3.7109375" style="78" bestFit="1" customWidth="1"/>
    <col min="12045" max="12045" width="3.7109375" style="78" customWidth="1"/>
    <col min="12046" max="12046" width="4.28515625" style="78" customWidth="1"/>
    <col min="12047" max="12047" width="3.28515625" style="78" bestFit="1" customWidth="1"/>
    <col min="12048" max="12048" width="21.28515625" style="78" customWidth="1"/>
    <col min="12049" max="12049" width="8.7109375" style="78" bestFit="1" customWidth="1"/>
    <col min="12050" max="12050" width="9.42578125" style="78" bestFit="1" customWidth="1"/>
    <col min="12051" max="12051" width="14.42578125" style="78" customWidth="1"/>
    <col min="12052" max="12288" width="11.42578125" style="78"/>
    <col min="12289" max="12289" width="34.28515625" style="78" customWidth="1"/>
    <col min="12290" max="12290" width="25.42578125" style="78" customWidth="1"/>
    <col min="12291" max="12291" width="16.7109375" style="78" customWidth="1"/>
    <col min="12292" max="12292" width="4.7109375" style="78" customWidth="1"/>
    <col min="12293" max="12293" width="3.5703125" style="78" customWidth="1"/>
    <col min="12294" max="12294" width="4.7109375" style="78" customWidth="1"/>
    <col min="12295" max="12295" width="3.85546875" style="78" customWidth="1"/>
    <col min="12296" max="12296" width="4.28515625" style="78" bestFit="1" customWidth="1"/>
    <col min="12297" max="12297" width="3.85546875" style="78" customWidth="1"/>
    <col min="12298" max="12298" width="3.28515625" style="78" customWidth="1"/>
    <col min="12299" max="12300" width="3.7109375" style="78" bestFit="1" customWidth="1"/>
    <col min="12301" max="12301" width="3.7109375" style="78" customWidth="1"/>
    <col min="12302" max="12302" width="4.28515625" style="78" customWidth="1"/>
    <col min="12303" max="12303" width="3.28515625" style="78" bestFit="1" customWidth="1"/>
    <col min="12304" max="12304" width="21.28515625" style="78" customWidth="1"/>
    <col min="12305" max="12305" width="8.7109375" style="78" bestFit="1" customWidth="1"/>
    <col min="12306" max="12306" width="9.42578125" style="78" bestFit="1" customWidth="1"/>
    <col min="12307" max="12307" width="14.42578125" style="78" customWidth="1"/>
    <col min="12308" max="12544" width="11.42578125" style="78"/>
    <col min="12545" max="12545" width="34.28515625" style="78" customWidth="1"/>
    <col min="12546" max="12546" width="25.42578125" style="78" customWidth="1"/>
    <col min="12547" max="12547" width="16.7109375" style="78" customWidth="1"/>
    <col min="12548" max="12548" width="4.7109375" style="78" customWidth="1"/>
    <col min="12549" max="12549" width="3.5703125" style="78" customWidth="1"/>
    <col min="12550" max="12550" width="4.7109375" style="78" customWidth="1"/>
    <col min="12551" max="12551" width="3.85546875" style="78" customWidth="1"/>
    <col min="12552" max="12552" width="4.28515625" style="78" bestFit="1" customWidth="1"/>
    <col min="12553" max="12553" width="3.85546875" style="78" customWidth="1"/>
    <col min="12554" max="12554" width="3.28515625" style="78" customWidth="1"/>
    <col min="12555" max="12556" width="3.7109375" style="78" bestFit="1" customWidth="1"/>
    <col min="12557" max="12557" width="3.7109375" style="78" customWidth="1"/>
    <col min="12558" max="12558" width="4.28515625" style="78" customWidth="1"/>
    <col min="12559" max="12559" width="3.28515625" style="78" bestFit="1" customWidth="1"/>
    <col min="12560" max="12560" width="21.28515625" style="78" customWidth="1"/>
    <col min="12561" max="12561" width="8.7109375" style="78" bestFit="1" customWidth="1"/>
    <col min="12562" max="12562" width="9.42578125" style="78" bestFit="1" customWidth="1"/>
    <col min="12563" max="12563" width="14.42578125" style="78" customWidth="1"/>
    <col min="12564" max="12800" width="11.42578125" style="78"/>
    <col min="12801" max="12801" width="34.28515625" style="78" customWidth="1"/>
    <col min="12802" max="12802" width="25.42578125" style="78" customWidth="1"/>
    <col min="12803" max="12803" width="16.7109375" style="78" customWidth="1"/>
    <col min="12804" max="12804" width="4.7109375" style="78" customWidth="1"/>
    <col min="12805" max="12805" width="3.5703125" style="78" customWidth="1"/>
    <col min="12806" max="12806" width="4.7109375" style="78" customWidth="1"/>
    <col min="12807" max="12807" width="3.85546875" style="78" customWidth="1"/>
    <col min="12808" max="12808" width="4.28515625" style="78" bestFit="1" customWidth="1"/>
    <col min="12809" max="12809" width="3.85546875" style="78" customWidth="1"/>
    <col min="12810" max="12810" width="3.28515625" style="78" customWidth="1"/>
    <col min="12811" max="12812" width="3.7109375" style="78" bestFit="1" customWidth="1"/>
    <col min="12813" max="12813" width="3.7109375" style="78" customWidth="1"/>
    <col min="12814" max="12814" width="4.28515625" style="78" customWidth="1"/>
    <col min="12815" max="12815" width="3.28515625" style="78" bestFit="1" customWidth="1"/>
    <col min="12816" max="12816" width="21.28515625" style="78" customWidth="1"/>
    <col min="12817" max="12817" width="8.7109375" style="78" bestFit="1" customWidth="1"/>
    <col min="12818" max="12818" width="9.42578125" style="78" bestFit="1" customWidth="1"/>
    <col min="12819" max="12819" width="14.42578125" style="78" customWidth="1"/>
    <col min="12820" max="13056" width="11.42578125" style="78"/>
    <col min="13057" max="13057" width="34.28515625" style="78" customWidth="1"/>
    <col min="13058" max="13058" width="25.42578125" style="78" customWidth="1"/>
    <col min="13059" max="13059" width="16.7109375" style="78" customWidth="1"/>
    <col min="13060" max="13060" width="4.7109375" style="78" customWidth="1"/>
    <col min="13061" max="13061" width="3.5703125" style="78" customWidth="1"/>
    <col min="13062" max="13062" width="4.7109375" style="78" customWidth="1"/>
    <col min="13063" max="13063" width="3.85546875" style="78" customWidth="1"/>
    <col min="13064" max="13064" width="4.28515625" style="78" bestFit="1" customWidth="1"/>
    <col min="13065" max="13065" width="3.85546875" style="78" customWidth="1"/>
    <col min="13066" max="13066" width="3.28515625" style="78" customWidth="1"/>
    <col min="13067" max="13068" width="3.7109375" style="78" bestFit="1" customWidth="1"/>
    <col min="13069" max="13069" width="3.7109375" style="78" customWidth="1"/>
    <col min="13070" max="13070" width="4.28515625" style="78" customWidth="1"/>
    <col min="13071" max="13071" width="3.28515625" style="78" bestFit="1" customWidth="1"/>
    <col min="13072" max="13072" width="21.28515625" style="78" customWidth="1"/>
    <col min="13073" max="13073" width="8.7109375" style="78" bestFit="1" customWidth="1"/>
    <col min="13074" max="13074" width="9.42578125" style="78" bestFit="1" customWidth="1"/>
    <col min="13075" max="13075" width="14.42578125" style="78" customWidth="1"/>
    <col min="13076" max="13312" width="11.42578125" style="78"/>
    <col min="13313" max="13313" width="34.28515625" style="78" customWidth="1"/>
    <col min="13314" max="13314" width="25.42578125" style="78" customWidth="1"/>
    <col min="13315" max="13315" width="16.7109375" style="78" customWidth="1"/>
    <col min="13316" max="13316" width="4.7109375" style="78" customWidth="1"/>
    <col min="13317" max="13317" width="3.5703125" style="78" customWidth="1"/>
    <col min="13318" max="13318" width="4.7109375" style="78" customWidth="1"/>
    <col min="13319" max="13319" width="3.85546875" style="78" customWidth="1"/>
    <col min="13320" max="13320" width="4.28515625" style="78" bestFit="1" customWidth="1"/>
    <col min="13321" max="13321" width="3.85546875" style="78" customWidth="1"/>
    <col min="13322" max="13322" width="3.28515625" style="78" customWidth="1"/>
    <col min="13323" max="13324" width="3.7109375" style="78" bestFit="1" customWidth="1"/>
    <col min="13325" max="13325" width="3.7109375" style="78" customWidth="1"/>
    <col min="13326" max="13326" width="4.28515625" style="78" customWidth="1"/>
    <col min="13327" max="13327" width="3.28515625" style="78" bestFit="1" customWidth="1"/>
    <col min="13328" max="13328" width="21.28515625" style="78" customWidth="1"/>
    <col min="13329" max="13329" width="8.7109375" style="78" bestFit="1" customWidth="1"/>
    <col min="13330" max="13330" width="9.42578125" style="78" bestFit="1" customWidth="1"/>
    <col min="13331" max="13331" width="14.42578125" style="78" customWidth="1"/>
    <col min="13332" max="13568" width="11.42578125" style="78"/>
    <col min="13569" max="13569" width="34.28515625" style="78" customWidth="1"/>
    <col min="13570" max="13570" width="25.42578125" style="78" customWidth="1"/>
    <col min="13571" max="13571" width="16.7109375" style="78" customWidth="1"/>
    <col min="13572" max="13572" width="4.7109375" style="78" customWidth="1"/>
    <col min="13573" max="13573" width="3.5703125" style="78" customWidth="1"/>
    <col min="13574" max="13574" width="4.7109375" style="78" customWidth="1"/>
    <col min="13575" max="13575" width="3.85546875" style="78" customWidth="1"/>
    <col min="13576" max="13576" width="4.28515625" style="78" bestFit="1" customWidth="1"/>
    <col min="13577" max="13577" width="3.85546875" style="78" customWidth="1"/>
    <col min="13578" max="13578" width="3.28515625" style="78" customWidth="1"/>
    <col min="13579" max="13580" width="3.7109375" style="78" bestFit="1" customWidth="1"/>
    <col min="13581" max="13581" width="3.7109375" style="78" customWidth="1"/>
    <col min="13582" max="13582" width="4.28515625" style="78" customWidth="1"/>
    <col min="13583" max="13583" width="3.28515625" style="78" bestFit="1" customWidth="1"/>
    <col min="13584" max="13584" width="21.28515625" style="78" customWidth="1"/>
    <col min="13585" max="13585" width="8.7109375" style="78" bestFit="1" customWidth="1"/>
    <col min="13586" max="13586" width="9.42578125" style="78" bestFit="1" customWidth="1"/>
    <col min="13587" max="13587" width="14.42578125" style="78" customWidth="1"/>
    <col min="13588" max="13824" width="11.42578125" style="78"/>
    <col min="13825" max="13825" width="34.28515625" style="78" customWidth="1"/>
    <col min="13826" max="13826" width="25.42578125" style="78" customWidth="1"/>
    <col min="13827" max="13827" width="16.7109375" style="78" customWidth="1"/>
    <col min="13828" max="13828" width="4.7109375" style="78" customWidth="1"/>
    <col min="13829" max="13829" width="3.5703125" style="78" customWidth="1"/>
    <col min="13830" max="13830" width="4.7109375" style="78" customWidth="1"/>
    <col min="13831" max="13831" width="3.85546875" style="78" customWidth="1"/>
    <col min="13832" max="13832" width="4.28515625" style="78" bestFit="1" customWidth="1"/>
    <col min="13833" max="13833" width="3.85546875" style="78" customWidth="1"/>
    <col min="13834" max="13834" width="3.28515625" style="78" customWidth="1"/>
    <col min="13835" max="13836" width="3.7109375" style="78" bestFit="1" customWidth="1"/>
    <col min="13837" max="13837" width="3.7109375" style="78" customWidth="1"/>
    <col min="13838" max="13838" width="4.28515625" style="78" customWidth="1"/>
    <col min="13839" max="13839" width="3.28515625" style="78" bestFit="1" customWidth="1"/>
    <col min="13840" max="13840" width="21.28515625" style="78" customWidth="1"/>
    <col min="13841" max="13841" width="8.7109375" style="78" bestFit="1" customWidth="1"/>
    <col min="13842" max="13842" width="9.42578125" style="78" bestFit="1" customWidth="1"/>
    <col min="13843" max="13843" width="14.42578125" style="78" customWidth="1"/>
    <col min="13844" max="14080" width="11.42578125" style="78"/>
    <col min="14081" max="14081" width="34.28515625" style="78" customWidth="1"/>
    <col min="14082" max="14082" width="25.42578125" style="78" customWidth="1"/>
    <col min="14083" max="14083" width="16.7109375" style="78" customWidth="1"/>
    <col min="14084" max="14084" width="4.7109375" style="78" customWidth="1"/>
    <col min="14085" max="14085" width="3.5703125" style="78" customWidth="1"/>
    <col min="14086" max="14086" width="4.7109375" style="78" customWidth="1"/>
    <col min="14087" max="14087" width="3.85546875" style="78" customWidth="1"/>
    <col min="14088" max="14088" width="4.28515625" style="78" bestFit="1" customWidth="1"/>
    <col min="14089" max="14089" width="3.85546875" style="78" customWidth="1"/>
    <col min="14090" max="14090" width="3.28515625" style="78" customWidth="1"/>
    <col min="14091" max="14092" width="3.7109375" style="78" bestFit="1" customWidth="1"/>
    <col min="14093" max="14093" width="3.7109375" style="78" customWidth="1"/>
    <col min="14094" max="14094" width="4.28515625" style="78" customWidth="1"/>
    <col min="14095" max="14095" width="3.28515625" style="78" bestFit="1" customWidth="1"/>
    <col min="14096" max="14096" width="21.28515625" style="78" customWidth="1"/>
    <col min="14097" max="14097" width="8.7109375" style="78" bestFit="1" customWidth="1"/>
    <col min="14098" max="14098" width="9.42578125" style="78" bestFit="1" customWidth="1"/>
    <col min="14099" max="14099" width="14.42578125" style="78" customWidth="1"/>
    <col min="14100" max="14336" width="11.42578125" style="78"/>
    <col min="14337" max="14337" width="34.28515625" style="78" customWidth="1"/>
    <col min="14338" max="14338" width="25.42578125" style="78" customWidth="1"/>
    <col min="14339" max="14339" width="16.7109375" style="78" customWidth="1"/>
    <col min="14340" max="14340" width="4.7109375" style="78" customWidth="1"/>
    <col min="14341" max="14341" width="3.5703125" style="78" customWidth="1"/>
    <col min="14342" max="14342" width="4.7109375" style="78" customWidth="1"/>
    <col min="14343" max="14343" width="3.85546875" style="78" customWidth="1"/>
    <col min="14344" max="14344" width="4.28515625" style="78" bestFit="1" customWidth="1"/>
    <col min="14345" max="14345" width="3.85546875" style="78" customWidth="1"/>
    <col min="14346" max="14346" width="3.28515625" style="78" customWidth="1"/>
    <col min="14347" max="14348" width="3.7109375" style="78" bestFit="1" customWidth="1"/>
    <col min="14349" max="14349" width="3.7109375" style="78" customWidth="1"/>
    <col min="14350" max="14350" width="4.28515625" style="78" customWidth="1"/>
    <col min="14351" max="14351" width="3.28515625" style="78" bestFit="1" customWidth="1"/>
    <col min="14352" max="14352" width="21.28515625" style="78" customWidth="1"/>
    <col min="14353" max="14353" width="8.7109375" style="78" bestFit="1" customWidth="1"/>
    <col min="14354" max="14354" width="9.42578125" style="78" bestFit="1" customWidth="1"/>
    <col min="14355" max="14355" width="14.42578125" style="78" customWidth="1"/>
    <col min="14356" max="14592" width="11.42578125" style="78"/>
    <col min="14593" max="14593" width="34.28515625" style="78" customWidth="1"/>
    <col min="14594" max="14594" width="25.42578125" style="78" customWidth="1"/>
    <col min="14595" max="14595" width="16.7109375" style="78" customWidth="1"/>
    <col min="14596" max="14596" width="4.7109375" style="78" customWidth="1"/>
    <col min="14597" max="14597" width="3.5703125" style="78" customWidth="1"/>
    <col min="14598" max="14598" width="4.7109375" style="78" customWidth="1"/>
    <col min="14599" max="14599" width="3.85546875" style="78" customWidth="1"/>
    <col min="14600" max="14600" width="4.28515625" style="78" bestFit="1" customWidth="1"/>
    <col min="14601" max="14601" width="3.85546875" style="78" customWidth="1"/>
    <col min="14602" max="14602" width="3.28515625" style="78" customWidth="1"/>
    <col min="14603" max="14604" width="3.7109375" style="78" bestFit="1" customWidth="1"/>
    <col min="14605" max="14605" width="3.7109375" style="78" customWidth="1"/>
    <col min="14606" max="14606" width="4.28515625" style="78" customWidth="1"/>
    <col min="14607" max="14607" width="3.28515625" style="78" bestFit="1" customWidth="1"/>
    <col min="14608" max="14608" width="21.28515625" style="78" customWidth="1"/>
    <col min="14609" max="14609" width="8.7109375" style="78" bestFit="1" customWidth="1"/>
    <col min="14610" max="14610" width="9.42578125" style="78" bestFit="1" customWidth="1"/>
    <col min="14611" max="14611" width="14.42578125" style="78" customWidth="1"/>
    <col min="14612" max="14848" width="11.42578125" style="78"/>
    <col min="14849" max="14849" width="34.28515625" style="78" customWidth="1"/>
    <col min="14850" max="14850" width="25.42578125" style="78" customWidth="1"/>
    <col min="14851" max="14851" width="16.7109375" style="78" customWidth="1"/>
    <col min="14852" max="14852" width="4.7109375" style="78" customWidth="1"/>
    <col min="14853" max="14853" width="3.5703125" style="78" customWidth="1"/>
    <col min="14854" max="14854" width="4.7109375" style="78" customWidth="1"/>
    <col min="14855" max="14855" width="3.85546875" style="78" customWidth="1"/>
    <col min="14856" max="14856" width="4.28515625" style="78" bestFit="1" customWidth="1"/>
    <col min="14857" max="14857" width="3.85546875" style="78" customWidth="1"/>
    <col min="14858" max="14858" width="3.28515625" style="78" customWidth="1"/>
    <col min="14859" max="14860" width="3.7109375" style="78" bestFit="1" customWidth="1"/>
    <col min="14861" max="14861" width="3.7109375" style="78" customWidth="1"/>
    <col min="14862" max="14862" width="4.28515625" style="78" customWidth="1"/>
    <col min="14863" max="14863" width="3.28515625" style="78" bestFit="1" customWidth="1"/>
    <col min="14864" max="14864" width="21.28515625" style="78" customWidth="1"/>
    <col min="14865" max="14865" width="8.7109375" style="78" bestFit="1" customWidth="1"/>
    <col min="14866" max="14866" width="9.42578125" style="78" bestFit="1" customWidth="1"/>
    <col min="14867" max="14867" width="14.42578125" style="78" customWidth="1"/>
    <col min="14868" max="15104" width="11.42578125" style="78"/>
    <col min="15105" max="15105" width="34.28515625" style="78" customWidth="1"/>
    <col min="15106" max="15106" width="25.42578125" style="78" customWidth="1"/>
    <col min="15107" max="15107" width="16.7109375" style="78" customWidth="1"/>
    <col min="15108" max="15108" width="4.7109375" style="78" customWidth="1"/>
    <col min="15109" max="15109" width="3.5703125" style="78" customWidth="1"/>
    <col min="15110" max="15110" width="4.7109375" style="78" customWidth="1"/>
    <col min="15111" max="15111" width="3.85546875" style="78" customWidth="1"/>
    <col min="15112" max="15112" width="4.28515625" style="78" bestFit="1" customWidth="1"/>
    <col min="15113" max="15113" width="3.85546875" style="78" customWidth="1"/>
    <col min="15114" max="15114" width="3.28515625" style="78" customWidth="1"/>
    <col min="15115" max="15116" width="3.7109375" style="78" bestFit="1" customWidth="1"/>
    <col min="15117" max="15117" width="3.7109375" style="78" customWidth="1"/>
    <col min="15118" max="15118" width="4.28515625" style="78" customWidth="1"/>
    <col min="15119" max="15119" width="3.28515625" style="78" bestFit="1" customWidth="1"/>
    <col min="15120" max="15120" width="21.28515625" style="78" customWidth="1"/>
    <col min="15121" max="15121" width="8.7109375" style="78" bestFit="1" customWidth="1"/>
    <col min="15122" max="15122" width="9.42578125" style="78" bestFit="1" customWidth="1"/>
    <col min="15123" max="15123" width="14.42578125" style="78" customWidth="1"/>
    <col min="15124" max="15360" width="11.42578125" style="78"/>
    <col min="15361" max="15361" width="34.28515625" style="78" customWidth="1"/>
    <col min="15362" max="15362" width="25.42578125" style="78" customWidth="1"/>
    <col min="15363" max="15363" width="16.7109375" style="78" customWidth="1"/>
    <col min="15364" max="15364" width="4.7109375" style="78" customWidth="1"/>
    <col min="15365" max="15365" width="3.5703125" style="78" customWidth="1"/>
    <col min="15366" max="15366" width="4.7109375" style="78" customWidth="1"/>
    <col min="15367" max="15367" width="3.85546875" style="78" customWidth="1"/>
    <col min="15368" max="15368" width="4.28515625" style="78" bestFit="1" customWidth="1"/>
    <col min="15369" max="15369" width="3.85546875" style="78" customWidth="1"/>
    <col min="15370" max="15370" width="3.28515625" style="78" customWidth="1"/>
    <col min="15371" max="15372" width="3.7109375" style="78" bestFit="1" customWidth="1"/>
    <col min="15373" max="15373" width="3.7109375" style="78" customWidth="1"/>
    <col min="15374" max="15374" width="4.28515625" style="78" customWidth="1"/>
    <col min="15375" max="15375" width="3.28515625" style="78" bestFit="1" customWidth="1"/>
    <col min="15376" max="15376" width="21.28515625" style="78" customWidth="1"/>
    <col min="15377" max="15377" width="8.7109375" style="78" bestFit="1" customWidth="1"/>
    <col min="15378" max="15378" width="9.42578125" style="78" bestFit="1" customWidth="1"/>
    <col min="15379" max="15379" width="14.42578125" style="78" customWidth="1"/>
    <col min="15380" max="15616" width="11.42578125" style="78"/>
    <col min="15617" max="15617" width="34.28515625" style="78" customWidth="1"/>
    <col min="15618" max="15618" width="25.42578125" style="78" customWidth="1"/>
    <col min="15619" max="15619" width="16.7109375" style="78" customWidth="1"/>
    <col min="15620" max="15620" width="4.7109375" style="78" customWidth="1"/>
    <col min="15621" max="15621" width="3.5703125" style="78" customWidth="1"/>
    <col min="15622" max="15622" width="4.7109375" style="78" customWidth="1"/>
    <col min="15623" max="15623" width="3.85546875" style="78" customWidth="1"/>
    <col min="15624" max="15624" width="4.28515625" style="78" bestFit="1" customWidth="1"/>
    <col min="15625" max="15625" width="3.85546875" style="78" customWidth="1"/>
    <col min="15626" max="15626" width="3.28515625" style="78" customWidth="1"/>
    <col min="15627" max="15628" width="3.7109375" style="78" bestFit="1" customWidth="1"/>
    <col min="15629" max="15629" width="3.7109375" style="78" customWidth="1"/>
    <col min="15630" max="15630" width="4.28515625" style="78" customWidth="1"/>
    <col min="15631" max="15631" width="3.28515625" style="78" bestFit="1" customWidth="1"/>
    <col min="15632" max="15632" width="21.28515625" style="78" customWidth="1"/>
    <col min="15633" max="15633" width="8.7109375" style="78" bestFit="1" customWidth="1"/>
    <col min="15634" max="15634" width="9.42578125" style="78" bestFit="1" customWidth="1"/>
    <col min="15635" max="15635" width="14.42578125" style="78" customWidth="1"/>
    <col min="15636" max="15872" width="11.42578125" style="78"/>
    <col min="15873" max="15873" width="34.28515625" style="78" customWidth="1"/>
    <col min="15874" max="15874" width="25.42578125" style="78" customWidth="1"/>
    <col min="15875" max="15875" width="16.7109375" style="78" customWidth="1"/>
    <col min="15876" max="15876" width="4.7109375" style="78" customWidth="1"/>
    <col min="15877" max="15877" width="3.5703125" style="78" customWidth="1"/>
    <col min="15878" max="15878" width="4.7109375" style="78" customWidth="1"/>
    <col min="15879" max="15879" width="3.85546875" style="78" customWidth="1"/>
    <col min="15880" max="15880" width="4.28515625" style="78" bestFit="1" customWidth="1"/>
    <col min="15881" max="15881" width="3.85546875" style="78" customWidth="1"/>
    <col min="15882" max="15882" width="3.28515625" style="78" customWidth="1"/>
    <col min="15883" max="15884" width="3.7109375" style="78" bestFit="1" customWidth="1"/>
    <col min="15885" max="15885" width="3.7109375" style="78" customWidth="1"/>
    <col min="15886" max="15886" width="4.28515625" style="78" customWidth="1"/>
    <col min="15887" max="15887" width="3.28515625" style="78" bestFit="1" customWidth="1"/>
    <col min="15888" max="15888" width="21.28515625" style="78" customWidth="1"/>
    <col min="15889" max="15889" width="8.7109375" style="78" bestFit="1" customWidth="1"/>
    <col min="15890" max="15890" width="9.42578125" style="78" bestFit="1" customWidth="1"/>
    <col min="15891" max="15891" width="14.42578125" style="78" customWidth="1"/>
    <col min="15892" max="16128" width="11.42578125" style="78"/>
    <col min="16129" max="16129" width="34.28515625" style="78" customWidth="1"/>
    <col min="16130" max="16130" width="25.42578125" style="78" customWidth="1"/>
    <col min="16131" max="16131" width="16.7109375" style="78" customWidth="1"/>
    <col min="16132" max="16132" width="4.7109375" style="78" customWidth="1"/>
    <col min="16133" max="16133" width="3.5703125" style="78" customWidth="1"/>
    <col min="16134" max="16134" width="4.7109375" style="78" customWidth="1"/>
    <col min="16135" max="16135" width="3.85546875" style="78" customWidth="1"/>
    <col min="16136" max="16136" width="4.28515625" style="78" bestFit="1" customWidth="1"/>
    <col min="16137" max="16137" width="3.85546875" style="78" customWidth="1"/>
    <col min="16138" max="16138" width="3.28515625" style="78" customWidth="1"/>
    <col min="16139" max="16140" width="3.7109375" style="78" bestFit="1" customWidth="1"/>
    <col min="16141" max="16141" width="3.7109375" style="78" customWidth="1"/>
    <col min="16142" max="16142" width="4.28515625" style="78" customWidth="1"/>
    <col min="16143" max="16143" width="3.28515625" style="78" bestFit="1" customWidth="1"/>
    <col min="16144" max="16144" width="21.28515625" style="78" customWidth="1"/>
    <col min="16145" max="16145" width="8.7109375" style="78" bestFit="1" customWidth="1"/>
    <col min="16146" max="16146" width="9.42578125" style="78" bestFit="1" customWidth="1"/>
    <col min="16147" max="16147" width="14.42578125" style="78" customWidth="1"/>
    <col min="16148" max="16384" width="11.42578125" style="78"/>
  </cols>
  <sheetData>
    <row r="2" spans="1:19" ht="22.5">
      <c r="A2" s="804" t="s">
        <v>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  <c r="S2" s="804"/>
    </row>
    <row r="3" spans="1:19" ht="18">
      <c r="A3" s="805" t="s">
        <v>1</v>
      </c>
      <c r="B3" s="805"/>
      <c r="C3" s="805"/>
      <c r="D3" s="805"/>
      <c r="E3" s="805"/>
      <c r="F3" s="805"/>
      <c r="G3" s="805"/>
      <c r="H3" s="805"/>
      <c r="I3" s="805"/>
      <c r="J3" s="805"/>
      <c r="K3" s="805"/>
      <c r="L3" s="805"/>
      <c r="M3" s="805"/>
      <c r="N3" s="805"/>
      <c r="O3" s="805"/>
      <c r="P3" s="805"/>
      <c r="Q3" s="805"/>
      <c r="R3" s="805"/>
      <c r="S3" s="805"/>
    </row>
    <row r="4" spans="1:19" ht="18.75">
      <c r="A4" s="806" t="s">
        <v>134</v>
      </c>
      <c r="B4" s="806"/>
      <c r="C4" s="806"/>
      <c r="D4" s="806"/>
      <c r="E4" s="806"/>
      <c r="F4" s="806"/>
      <c r="G4" s="806"/>
      <c r="H4" s="806"/>
      <c r="I4" s="806"/>
      <c r="J4" s="806"/>
      <c r="K4" s="806"/>
      <c r="L4" s="806"/>
      <c r="M4" s="806"/>
      <c r="N4" s="806"/>
      <c r="O4" s="806"/>
      <c r="P4" s="806"/>
      <c r="Q4" s="806"/>
      <c r="R4" s="806"/>
      <c r="S4" s="806"/>
    </row>
    <row r="5" spans="1:19" s="79" customFormat="1" ht="19.5">
      <c r="A5" s="807" t="s">
        <v>126</v>
      </c>
      <c r="B5" s="807"/>
      <c r="C5" s="807"/>
      <c r="D5" s="4"/>
      <c r="E5" s="4"/>
      <c r="F5" s="4"/>
      <c r="G5" s="4"/>
      <c r="H5" s="4"/>
      <c r="I5" s="841"/>
      <c r="J5" s="841"/>
      <c r="K5" s="841"/>
      <c r="L5" s="841"/>
      <c r="M5" s="841"/>
      <c r="N5" s="841"/>
      <c r="O5" s="841"/>
      <c r="P5" s="841"/>
    </row>
    <row r="6" spans="1:19" s="79" customFormat="1" ht="20.25">
      <c r="A6" s="15" t="s">
        <v>1853</v>
      </c>
      <c r="B6" s="15"/>
      <c r="C6" s="15"/>
      <c r="D6" s="12"/>
      <c r="E6" s="12"/>
      <c r="F6" s="12"/>
      <c r="G6" s="12"/>
      <c r="H6" s="9"/>
      <c r="I6" s="15"/>
      <c r="J6" s="15"/>
      <c r="K6" s="15"/>
      <c r="L6" s="15"/>
      <c r="M6" s="15"/>
      <c r="N6" s="15"/>
      <c r="O6" s="15"/>
      <c r="P6" s="15"/>
    </row>
    <row r="7" spans="1:19" s="79" customFormat="1" ht="20.25">
      <c r="A7" s="15" t="s">
        <v>135</v>
      </c>
      <c r="B7" s="12"/>
      <c r="C7" s="175"/>
      <c r="D7" s="12"/>
      <c r="E7" s="12"/>
      <c r="F7" s="12"/>
      <c r="G7" s="12"/>
      <c r="H7" s="12"/>
      <c r="I7" s="15"/>
      <c r="J7" s="12"/>
      <c r="K7" s="175"/>
      <c r="L7" s="15"/>
      <c r="M7" s="12"/>
      <c r="N7" s="175"/>
      <c r="O7" s="15"/>
      <c r="P7" s="12"/>
    </row>
    <row r="8" spans="1:19" s="79" customFormat="1" ht="20.25">
      <c r="A8" s="12" t="s">
        <v>136</v>
      </c>
      <c r="B8" s="12"/>
      <c r="C8" s="175"/>
      <c r="D8" s="12"/>
      <c r="E8" s="12"/>
      <c r="F8" s="12"/>
      <c r="G8" s="12"/>
      <c r="H8" s="15"/>
      <c r="I8" s="12"/>
      <c r="J8" s="12"/>
      <c r="K8" s="175"/>
      <c r="L8" s="12"/>
      <c r="M8" s="12"/>
      <c r="N8" s="175"/>
      <c r="O8" s="12"/>
      <c r="P8" s="12"/>
      <c r="Q8" s="80"/>
      <c r="R8" s="80"/>
      <c r="S8" s="80"/>
    </row>
    <row r="9" spans="1:19" ht="18.75">
      <c r="A9" s="12" t="s">
        <v>137</v>
      </c>
      <c r="B9" s="12"/>
      <c r="C9" s="175"/>
      <c r="D9" s="4"/>
      <c r="E9" s="4"/>
      <c r="F9" s="4"/>
      <c r="G9" s="4"/>
      <c r="H9" s="4"/>
      <c r="I9" s="12"/>
      <c r="J9" s="12"/>
      <c r="K9" s="175"/>
      <c r="L9" s="12"/>
      <c r="M9" s="12"/>
      <c r="N9" s="175"/>
      <c r="O9" s="12"/>
      <c r="P9" s="12"/>
      <c r="Q9" s="81"/>
      <c r="R9" s="81"/>
      <c r="S9" s="82"/>
    </row>
    <row r="10" spans="1:19" ht="18.75">
      <c r="A10" s="851" t="s">
        <v>7</v>
      </c>
      <c r="B10" s="851"/>
      <c r="C10" s="851"/>
      <c r="D10" s="4"/>
      <c r="E10" s="4"/>
      <c r="F10" s="4"/>
      <c r="G10" s="4"/>
      <c r="H10" s="4"/>
      <c r="I10" s="851"/>
      <c r="J10" s="851"/>
      <c r="K10" s="851"/>
      <c r="L10" s="851"/>
      <c r="M10" s="851"/>
      <c r="N10" s="851"/>
      <c r="O10" s="851"/>
      <c r="P10" s="851"/>
      <c r="Q10" s="81"/>
      <c r="R10" s="81"/>
      <c r="S10" s="82"/>
    </row>
    <row r="11" spans="1:19" ht="18.75">
      <c r="A11" s="15" t="s">
        <v>8</v>
      </c>
      <c r="B11" s="15"/>
      <c r="C11" s="15"/>
      <c r="D11" s="12"/>
      <c r="E11" s="12"/>
      <c r="F11" s="12"/>
      <c r="G11" s="12"/>
      <c r="H11" s="9"/>
      <c r="I11" s="15"/>
      <c r="J11" s="15"/>
      <c r="K11" s="15"/>
      <c r="L11" s="15"/>
      <c r="M11" s="15"/>
      <c r="N11" s="15"/>
      <c r="O11" s="15"/>
      <c r="P11" s="15"/>
      <c r="Q11" s="81"/>
      <c r="R11" s="81"/>
      <c r="S11" s="82"/>
    </row>
    <row r="12" spans="1:19">
      <c r="A12" s="809" t="s">
        <v>138</v>
      </c>
      <c r="B12" s="809" t="s">
        <v>10</v>
      </c>
      <c r="C12" s="809" t="s">
        <v>11</v>
      </c>
      <c r="D12" s="811" t="s">
        <v>12</v>
      </c>
      <c r="E12" s="812"/>
      <c r="F12" s="813"/>
      <c r="G12" s="814" t="s">
        <v>13</v>
      </c>
      <c r="H12" s="814"/>
      <c r="I12" s="814"/>
      <c r="J12" s="814" t="s">
        <v>14</v>
      </c>
      <c r="K12" s="814"/>
      <c r="L12" s="814"/>
      <c r="M12" s="814" t="s">
        <v>15</v>
      </c>
      <c r="N12" s="814"/>
      <c r="O12" s="814"/>
      <c r="P12" s="814" t="s">
        <v>16</v>
      </c>
      <c r="Q12" s="814"/>
      <c r="R12" s="814"/>
      <c r="S12" s="809" t="s">
        <v>17</v>
      </c>
    </row>
    <row r="13" spans="1:19" ht="30">
      <c r="A13" s="810"/>
      <c r="B13" s="810"/>
      <c r="C13" s="810"/>
      <c r="D13" s="23" t="s">
        <v>18</v>
      </c>
      <c r="E13" s="23" t="s">
        <v>19</v>
      </c>
      <c r="F13" s="23" t="s">
        <v>20</v>
      </c>
      <c r="G13" s="23" t="s">
        <v>21</v>
      </c>
      <c r="H13" s="23" t="s">
        <v>22</v>
      </c>
      <c r="I13" s="23" t="s">
        <v>23</v>
      </c>
      <c r="J13" s="23" t="s">
        <v>24</v>
      </c>
      <c r="K13" s="23" t="s">
        <v>25</v>
      </c>
      <c r="L13" s="23" t="s">
        <v>26</v>
      </c>
      <c r="M13" s="23" t="s">
        <v>27</v>
      </c>
      <c r="N13" s="23" t="s">
        <v>28</v>
      </c>
      <c r="O13" s="23" t="s">
        <v>29</v>
      </c>
      <c r="P13" s="23" t="s">
        <v>30</v>
      </c>
      <c r="Q13" s="23" t="s">
        <v>31</v>
      </c>
      <c r="R13" s="23" t="s">
        <v>32</v>
      </c>
      <c r="S13" s="810"/>
    </row>
    <row r="14" spans="1:19" ht="88.5" customHeight="1">
      <c r="A14" s="83" t="s">
        <v>139</v>
      </c>
      <c r="B14" s="83" t="s">
        <v>140</v>
      </c>
      <c r="C14" s="83" t="s">
        <v>141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4"/>
      <c r="Q14" s="83"/>
      <c r="R14" s="83"/>
      <c r="S14" s="83" t="s">
        <v>142</v>
      </c>
    </row>
    <row r="15" spans="1:19" ht="85.5" customHeight="1">
      <c r="A15" s="85" t="s">
        <v>143</v>
      </c>
      <c r="B15" s="86" t="s">
        <v>144</v>
      </c>
      <c r="C15" s="87" t="s">
        <v>145</v>
      </c>
      <c r="D15" s="88"/>
      <c r="E15" s="89">
        <v>1</v>
      </c>
      <c r="F15" s="90"/>
      <c r="G15" s="91">
        <v>1</v>
      </c>
      <c r="H15" s="90"/>
      <c r="I15" s="92"/>
      <c r="J15" s="93">
        <v>1</v>
      </c>
      <c r="K15" s="90"/>
      <c r="L15" s="91">
        <v>1</v>
      </c>
      <c r="M15" s="90"/>
      <c r="N15" s="90"/>
      <c r="O15" s="90"/>
      <c r="P15" s="90"/>
      <c r="Q15" s="94"/>
      <c r="R15" s="92"/>
      <c r="S15" s="88" t="s">
        <v>142</v>
      </c>
    </row>
    <row r="16" spans="1:19" ht="63.75" customHeight="1">
      <c r="A16" s="95" t="s">
        <v>146</v>
      </c>
      <c r="B16" s="96" t="s">
        <v>147</v>
      </c>
      <c r="C16" s="96" t="s">
        <v>148</v>
      </c>
      <c r="D16" s="88"/>
      <c r="E16" s="89">
        <v>1</v>
      </c>
      <c r="F16" s="90"/>
      <c r="G16" s="91">
        <v>1</v>
      </c>
      <c r="H16" s="90"/>
      <c r="I16" s="90"/>
      <c r="J16" s="90"/>
      <c r="K16" s="91">
        <v>1</v>
      </c>
      <c r="L16" s="97"/>
      <c r="M16" s="91">
        <v>1</v>
      </c>
      <c r="N16" s="90"/>
      <c r="O16" s="90"/>
      <c r="P16" s="98"/>
      <c r="Q16" s="99"/>
      <c r="R16" s="92"/>
      <c r="S16" s="88" t="s">
        <v>142</v>
      </c>
    </row>
    <row r="17" spans="1:20" ht="73.5" customHeight="1">
      <c r="A17" s="85" t="s">
        <v>149</v>
      </c>
      <c r="B17" s="87" t="s">
        <v>150</v>
      </c>
      <c r="C17" s="87" t="s">
        <v>148</v>
      </c>
      <c r="D17" s="89">
        <v>1</v>
      </c>
      <c r="E17" s="89">
        <v>1</v>
      </c>
      <c r="F17" s="89">
        <v>1</v>
      </c>
      <c r="G17" s="89">
        <v>1</v>
      </c>
      <c r="H17" s="89">
        <v>1</v>
      </c>
      <c r="I17" s="89">
        <v>1</v>
      </c>
      <c r="J17" s="89">
        <v>1</v>
      </c>
      <c r="K17" s="89">
        <v>1</v>
      </c>
      <c r="L17" s="89">
        <v>1</v>
      </c>
      <c r="M17" s="89">
        <v>1</v>
      </c>
      <c r="N17" s="89">
        <v>1</v>
      </c>
      <c r="O17" s="89">
        <v>1</v>
      </c>
      <c r="P17" s="98"/>
      <c r="Q17" s="99"/>
      <c r="R17" s="92"/>
      <c r="S17" s="88"/>
    </row>
    <row r="18" spans="1:20" customFormat="1" ht="49.5">
      <c r="A18" s="85" t="s">
        <v>151</v>
      </c>
      <c r="B18" s="85" t="s">
        <v>152</v>
      </c>
      <c r="C18" s="85" t="s">
        <v>153</v>
      </c>
      <c r="D18" s="100"/>
      <c r="E18" s="101"/>
      <c r="F18" s="91">
        <v>1</v>
      </c>
      <c r="G18" s="97"/>
      <c r="H18" s="102"/>
      <c r="I18" s="91">
        <v>1</v>
      </c>
      <c r="J18" s="97"/>
      <c r="K18" s="97"/>
      <c r="L18" s="97"/>
      <c r="M18" s="91">
        <v>1</v>
      </c>
      <c r="N18" s="103"/>
      <c r="O18" s="103"/>
      <c r="P18" s="103"/>
      <c r="Q18" s="104"/>
      <c r="R18" s="105"/>
      <c r="S18" s="88" t="s">
        <v>142</v>
      </c>
      <c r="T18" s="78"/>
    </row>
    <row r="19" spans="1:20" customFormat="1" ht="55.5" customHeight="1">
      <c r="A19" s="85" t="s">
        <v>154</v>
      </c>
      <c r="B19" s="85" t="s">
        <v>155</v>
      </c>
      <c r="C19" s="85" t="s">
        <v>156</v>
      </c>
      <c r="D19" s="89">
        <v>1</v>
      </c>
      <c r="E19" s="89">
        <v>1</v>
      </c>
      <c r="F19" s="89">
        <v>1</v>
      </c>
      <c r="G19" s="89">
        <v>1</v>
      </c>
      <c r="H19" s="89">
        <v>1</v>
      </c>
      <c r="I19" s="89">
        <v>1</v>
      </c>
      <c r="J19" s="89">
        <v>1</v>
      </c>
      <c r="K19" s="89">
        <v>1</v>
      </c>
      <c r="L19" s="89">
        <v>1</v>
      </c>
      <c r="M19" s="89">
        <v>1</v>
      </c>
      <c r="N19" s="89">
        <v>1</v>
      </c>
      <c r="O19" s="89">
        <v>1</v>
      </c>
      <c r="P19" s="103"/>
      <c r="Q19" s="104"/>
      <c r="R19" s="105"/>
      <c r="S19" s="88"/>
      <c r="T19" s="78"/>
    </row>
    <row r="20" spans="1:20" customFormat="1" ht="74.25" customHeight="1">
      <c r="A20" s="85" t="s">
        <v>157</v>
      </c>
      <c r="B20" s="85" t="s">
        <v>158</v>
      </c>
      <c r="C20" s="85" t="s">
        <v>159</v>
      </c>
      <c r="D20" s="89">
        <v>1</v>
      </c>
      <c r="E20" s="89">
        <v>1</v>
      </c>
      <c r="F20" s="89">
        <v>1</v>
      </c>
      <c r="G20" s="89">
        <v>1</v>
      </c>
      <c r="H20" s="89">
        <v>1</v>
      </c>
      <c r="I20" s="89">
        <v>1</v>
      </c>
      <c r="J20" s="89">
        <v>1</v>
      </c>
      <c r="K20" s="89">
        <v>1</v>
      </c>
      <c r="L20" s="89">
        <v>1</v>
      </c>
      <c r="M20" s="89">
        <v>1</v>
      </c>
      <c r="N20" s="89">
        <v>1</v>
      </c>
      <c r="O20" s="89">
        <v>1</v>
      </c>
      <c r="P20" s="103"/>
      <c r="Q20" s="104"/>
      <c r="R20" s="105"/>
      <c r="S20" s="88"/>
      <c r="T20" s="78"/>
    </row>
    <row r="21" spans="1:20" s="107" customFormat="1" ht="60" customHeight="1">
      <c r="A21" s="95" t="s">
        <v>160</v>
      </c>
      <c r="B21" s="96" t="s">
        <v>161</v>
      </c>
      <c r="C21" s="96" t="s">
        <v>162</v>
      </c>
      <c r="D21" s="88"/>
      <c r="E21" s="91">
        <v>1</v>
      </c>
      <c r="F21" s="91">
        <v>1</v>
      </c>
      <c r="G21" s="91">
        <v>1</v>
      </c>
      <c r="H21" s="90"/>
      <c r="I21" s="90"/>
      <c r="J21" s="90"/>
      <c r="K21" s="90"/>
      <c r="L21" s="90"/>
      <c r="M21" s="106"/>
      <c r="N21" s="90"/>
      <c r="O21" s="90"/>
      <c r="P21" s="90"/>
      <c r="Q21" s="99"/>
      <c r="R21" s="92"/>
      <c r="S21" s="88" t="s">
        <v>142</v>
      </c>
    </row>
    <row r="22" spans="1:20" ht="69.75" customHeight="1">
      <c r="A22" s="108" t="s">
        <v>163</v>
      </c>
      <c r="B22" s="87" t="s">
        <v>164</v>
      </c>
      <c r="C22" s="87" t="s">
        <v>165</v>
      </c>
      <c r="D22" s="100"/>
      <c r="E22" s="91">
        <v>1</v>
      </c>
      <c r="F22" s="103"/>
      <c r="G22" s="109"/>
      <c r="H22" s="103"/>
      <c r="I22" s="103"/>
      <c r="J22" s="103"/>
      <c r="K22" s="103"/>
      <c r="L22" s="103"/>
      <c r="M22" s="110"/>
      <c r="N22" s="103"/>
      <c r="O22" s="103"/>
      <c r="P22" s="104">
        <v>19991168</v>
      </c>
      <c r="Q22" s="104"/>
      <c r="R22" s="105"/>
      <c r="S22" s="88" t="s">
        <v>142</v>
      </c>
    </row>
    <row r="23" spans="1:20" ht="54.75" customHeight="1">
      <c r="A23" s="108" t="s">
        <v>166</v>
      </c>
      <c r="B23" s="87" t="s">
        <v>164</v>
      </c>
      <c r="C23" s="87" t="s">
        <v>165</v>
      </c>
      <c r="D23" s="100"/>
      <c r="E23" s="103"/>
      <c r="F23" s="91">
        <v>1</v>
      </c>
      <c r="G23" s="103"/>
      <c r="H23" s="103"/>
      <c r="I23" s="103"/>
      <c r="J23" s="103"/>
      <c r="K23" s="109"/>
      <c r="L23" s="103"/>
      <c r="M23" s="110"/>
      <c r="N23" s="103"/>
      <c r="O23" s="103"/>
      <c r="P23" s="104"/>
      <c r="Q23" s="104"/>
      <c r="R23" s="105"/>
      <c r="S23" s="88" t="s">
        <v>142</v>
      </c>
    </row>
    <row r="24" spans="1:20" ht="56.25" customHeight="1">
      <c r="A24" s="108" t="s">
        <v>167</v>
      </c>
      <c r="B24" s="87" t="s">
        <v>164</v>
      </c>
      <c r="C24" s="87" t="s">
        <v>165</v>
      </c>
      <c r="D24" s="100"/>
      <c r="E24" s="103"/>
      <c r="F24" s="103"/>
      <c r="G24" s="91">
        <v>1</v>
      </c>
      <c r="H24" s="103"/>
      <c r="I24" s="109"/>
      <c r="J24" s="103"/>
      <c r="K24" s="103"/>
      <c r="L24" s="103"/>
      <c r="M24" s="110"/>
      <c r="N24" s="103"/>
      <c r="O24" s="103"/>
      <c r="P24" s="104"/>
      <c r="Q24" s="104"/>
      <c r="R24" s="105"/>
      <c r="S24" s="88" t="s">
        <v>142</v>
      </c>
    </row>
    <row r="25" spans="1:20" ht="44.25" customHeight="1">
      <c r="A25" s="83" t="s">
        <v>168</v>
      </c>
      <c r="B25" s="83" t="s">
        <v>169</v>
      </c>
      <c r="C25" s="83" t="s">
        <v>170</v>
      </c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4"/>
      <c r="Q25" s="83"/>
      <c r="R25" s="83"/>
      <c r="S25" s="83" t="s">
        <v>142</v>
      </c>
    </row>
    <row r="26" spans="1:20" s="113" customFormat="1" ht="49.5">
      <c r="A26" s="85" t="s">
        <v>171</v>
      </c>
      <c r="B26" s="87" t="s">
        <v>172</v>
      </c>
      <c r="C26" s="87" t="s">
        <v>173</v>
      </c>
      <c r="D26" s="100"/>
      <c r="E26" s="91">
        <v>1</v>
      </c>
      <c r="F26" s="97"/>
      <c r="G26" s="103"/>
      <c r="H26"/>
      <c r="I26" s="103"/>
      <c r="J26" s="91">
        <v>1</v>
      </c>
      <c r="K26" s="97"/>
      <c r="L26" s="103"/>
      <c r="M26" s="103"/>
      <c r="N26" s="103"/>
      <c r="O26" s="103"/>
      <c r="P26" s="103"/>
      <c r="Q26" s="111"/>
      <c r="R26" s="112"/>
      <c r="S26" s="88" t="s">
        <v>142</v>
      </c>
    </row>
    <row r="27" spans="1:20" s="113" customFormat="1" ht="49.5">
      <c r="A27" s="85" t="s">
        <v>174</v>
      </c>
      <c r="B27" s="87" t="s">
        <v>175</v>
      </c>
      <c r="C27" s="87" t="s">
        <v>176</v>
      </c>
      <c r="D27" s="114"/>
      <c r="E27" s="115"/>
      <c r="F27" s="116"/>
      <c r="G27" s="91">
        <v>1</v>
      </c>
      <c r="H27" s="116"/>
      <c r="I27" s="117"/>
      <c r="J27" s="91">
        <v>1</v>
      </c>
      <c r="K27" s="116"/>
      <c r="L27" s="116"/>
      <c r="M27" s="91">
        <v>1</v>
      </c>
      <c r="O27" s="116"/>
      <c r="P27" s="116"/>
      <c r="Q27" s="118"/>
      <c r="R27" s="115"/>
      <c r="S27" s="88" t="s">
        <v>142</v>
      </c>
    </row>
    <row r="28" spans="1:20" s="113" customFormat="1" ht="51" customHeight="1">
      <c r="A28" s="85" t="s">
        <v>177</v>
      </c>
      <c r="B28" s="87" t="s">
        <v>178</v>
      </c>
      <c r="C28" s="87" t="s">
        <v>173</v>
      </c>
      <c r="D28" s="119"/>
      <c r="E28" s="91">
        <v>2</v>
      </c>
      <c r="F28" s="97"/>
      <c r="G28"/>
      <c r="H28" s="110"/>
      <c r="I28" s="97"/>
      <c r="J28" s="110"/>
      <c r="K28" s="110"/>
      <c r="L28" s="110"/>
      <c r="M28" s="91">
        <v>1</v>
      </c>
      <c r="N28" s="120"/>
      <c r="O28" s="110"/>
      <c r="P28" s="110"/>
      <c r="Q28" s="121"/>
      <c r="R28" s="122"/>
      <c r="S28" s="88" t="s">
        <v>142</v>
      </c>
    </row>
    <row r="29" spans="1:20" s="113" customFormat="1" ht="49.5">
      <c r="A29" s="85" t="s">
        <v>179</v>
      </c>
      <c r="B29" s="87" t="s">
        <v>180</v>
      </c>
      <c r="C29" s="87" t="s">
        <v>181</v>
      </c>
      <c r="D29" s="105"/>
      <c r="E29" s="121"/>
      <c r="F29" s="97"/>
      <c r="G29" s="121"/>
      <c r="H29" s="91">
        <v>1</v>
      </c>
      <c r="I29" s="121"/>
      <c r="J29" s="121"/>
      <c r="K29" s="121"/>
      <c r="L29" s="121"/>
      <c r="M29" s="121"/>
      <c r="N29" s="121"/>
      <c r="O29" s="121"/>
      <c r="P29" s="121"/>
      <c r="Q29" s="121"/>
      <c r="R29" s="122"/>
      <c r="S29" s="88" t="s">
        <v>142</v>
      </c>
    </row>
    <row r="30" spans="1:20" s="125" customFormat="1" ht="68.25" customHeight="1">
      <c r="A30" s="85" t="s">
        <v>182</v>
      </c>
      <c r="B30" s="87" t="s">
        <v>183</v>
      </c>
      <c r="C30" s="87" t="s">
        <v>184</v>
      </c>
      <c r="D30" s="100"/>
      <c r="E30" s="123"/>
      <c r="F30" s="124"/>
      <c r="G30"/>
      <c r="H30" s="112"/>
      <c r="I30" s="112"/>
      <c r="J30" s="91">
        <v>1</v>
      </c>
      <c r="K30" s="112"/>
      <c r="L30" s="112"/>
      <c r="M30" s="103"/>
      <c r="N30" s="123"/>
      <c r="O30" s="122"/>
      <c r="P30" s="122"/>
      <c r="Q30" s="122"/>
      <c r="R30" s="122"/>
      <c r="S30" s="88" t="s">
        <v>142</v>
      </c>
    </row>
    <row r="31" spans="1:20" s="125" customFormat="1" ht="68.25" customHeight="1">
      <c r="A31" s="85" t="s">
        <v>185</v>
      </c>
      <c r="B31" s="87" t="s">
        <v>186</v>
      </c>
      <c r="C31" s="87" t="s">
        <v>187</v>
      </c>
      <c r="D31" s="126"/>
      <c r="E31" s="123"/>
      <c r="F31" s="124"/>
      <c r="G31"/>
      <c r="H31" s="112"/>
      <c r="I31" s="127"/>
      <c r="J31" s="128">
        <v>1</v>
      </c>
      <c r="K31" s="127"/>
      <c r="L31" s="112"/>
      <c r="M31" s="129"/>
      <c r="N31" s="130"/>
      <c r="O31" s="131"/>
      <c r="P31" s="131"/>
      <c r="Q31" s="131"/>
      <c r="R31" s="122"/>
      <c r="S31" s="88"/>
    </row>
    <row r="32" spans="1:20" ht="85.5" customHeight="1">
      <c r="A32" s="85" t="s">
        <v>188</v>
      </c>
      <c r="B32" s="87" t="s">
        <v>189</v>
      </c>
      <c r="C32" s="87" t="s">
        <v>190</v>
      </c>
      <c r="D32" s="132"/>
      <c r="E32" s="91">
        <v>1</v>
      </c>
      <c r="F32" s="116"/>
      <c r="G32" s="122"/>
      <c r="H32" s="91">
        <v>1</v>
      </c>
      <c r="I32" s="133"/>
      <c r="J32" s="133"/>
      <c r="K32" s="133"/>
      <c r="L32" s="116"/>
      <c r="M32" s="134"/>
      <c r="N32" s="133"/>
      <c r="O32" s="133"/>
      <c r="P32" s="131"/>
      <c r="Q32" s="135"/>
      <c r="R32" s="122"/>
      <c r="S32" s="88" t="s">
        <v>142</v>
      </c>
    </row>
    <row r="33" spans="1:19" s="113" customFormat="1" ht="53.25" customHeight="1">
      <c r="A33" s="85" t="s">
        <v>191</v>
      </c>
      <c r="B33" s="87" t="s">
        <v>192</v>
      </c>
      <c r="C33" s="87" t="s">
        <v>193</v>
      </c>
      <c r="D33" s="136"/>
      <c r="E33" s="103"/>
      <c r="F33"/>
      <c r="G33" s="91">
        <v>1</v>
      </c>
      <c r="H33" s="103"/>
      <c r="I33" s="103"/>
      <c r="J33" s="103"/>
      <c r="K33" s="103"/>
      <c r="L33" s="137"/>
      <c r="M33" s="91">
        <v>1</v>
      </c>
      <c r="N33" s="103"/>
      <c r="O33" s="103"/>
      <c r="P33" s="103"/>
      <c r="Q33" s="111"/>
      <c r="R33" s="112"/>
      <c r="S33" s="88" t="s">
        <v>142</v>
      </c>
    </row>
    <row r="34" spans="1:19" ht="58.5" customHeight="1">
      <c r="A34" s="95" t="s">
        <v>194</v>
      </c>
      <c r="B34" s="96" t="s">
        <v>195</v>
      </c>
      <c r="C34" s="96" t="s">
        <v>196</v>
      </c>
      <c r="D34" s="138"/>
      <c r="E34" s="97"/>
      <c r="F34" s="138"/>
      <c r="G34" s="97"/>
      <c r="H34" s="138"/>
      <c r="I34" s="138"/>
      <c r="J34" s="138"/>
      <c r="K34" s="138"/>
      <c r="L34" s="138"/>
      <c r="M34" s="138"/>
      <c r="N34" s="138"/>
      <c r="O34" s="138"/>
      <c r="P34" s="139"/>
      <c r="Q34" s="92"/>
      <c r="R34" s="92"/>
      <c r="S34" s="88" t="s">
        <v>142</v>
      </c>
    </row>
    <row r="35" spans="1:19" ht="51.75" customHeight="1">
      <c r="A35" s="140" t="s">
        <v>197</v>
      </c>
      <c r="B35" s="86" t="s">
        <v>195</v>
      </c>
      <c r="C35" s="87" t="s">
        <v>198</v>
      </c>
      <c r="D35" s="90"/>
      <c r="E35" s="91">
        <v>1</v>
      </c>
      <c r="F35" s="90"/>
      <c r="G35" s="91">
        <v>1</v>
      </c>
      <c r="H35" s="106"/>
      <c r="I35" s="90"/>
      <c r="J35" s="90"/>
      <c r="K35" s="90"/>
      <c r="L35" s="90"/>
      <c r="M35" s="90"/>
      <c r="N35" s="90"/>
      <c r="O35" s="90"/>
      <c r="P35" s="139"/>
      <c r="Q35" s="92"/>
      <c r="R35" s="92"/>
      <c r="S35" s="88" t="s">
        <v>142</v>
      </c>
    </row>
    <row r="36" spans="1:19" ht="85.5" customHeight="1">
      <c r="A36" s="140" t="s">
        <v>199</v>
      </c>
      <c r="B36" s="86" t="s">
        <v>200</v>
      </c>
      <c r="C36" s="87" t="s">
        <v>201</v>
      </c>
      <c r="D36" s="90"/>
      <c r="E36" s="91">
        <v>1</v>
      </c>
      <c r="F36" s="90"/>
      <c r="G36" s="90"/>
      <c r="H36" s="106"/>
      <c r="I36" s="90"/>
      <c r="J36" s="90"/>
      <c r="K36" s="90"/>
      <c r="L36" s="90"/>
      <c r="M36" s="90"/>
      <c r="N36" s="90"/>
      <c r="O36" s="90"/>
      <c r="P36" s="139"/>
      <c r="Q36" s="92"/>
      <c r="R36" s="92"/>
      <c r="S36" s="88" t="s">
        <v>142</v>
      </c>
    </row>
    <row r="37" spans="1:19" ht="49.5">
      <c r="A37" s="141" t="s">
        <v>202</v>
      </c>
      <c r="B37" s="142" t="s">
        <v>203</v>
      </c>
      <c r="C37" s="142" t="s">
        <v>204</v>
      </c>
      <c r="D37" s="91">
        <v>1</v>
      </c>
      <c r="E37" s="143"/>
      <c r="F37" s="91">
        <v>1</v>
      </c>
      <c r="G37" s="143"/>
      <c r="H37" s="143"/>
      <c r="I37" s="143"/>
      <c r="J37" s="143"/>
      <c r="K37" s="143"/>
      <c r="L37" s="143"/>
      <c r="M37" s="143"/>
      <c r="N37" s="143"/>
      <c r="O37" s="143"/>
      <c r="P37" s="144"/>
      <c r="Q37" s="145"/>
      <c r="R37" s="145"/>
      <c r="S37" s="146" t="s">
        <v>142</v>
      </c>
    </row>
    <row r="38" spans="1:19" ht="90" customHeight="1">
      <c r="A38" s="147" t="s">
        <v>205</v>
      </c>
      <c r="B38" s="147" t="s">
        <v>206</v>
      </c>
      <c r="C38" s="147" t="s">
        <v>51</v>
      </c>
      <c r="D38" s="148">
        <v>1</v>
      </c>
      <c r="E38" s="148">
        <v>1</v>
      </c>
      <c r="F38" s="148">
        <v>1</v>
      </c>
      <c r="G38" s="148">
        <v>1</v>
      </c>
      <c r="H38" s="148">
        <v>1</v>
      </c>
      <c r="I38" s="148">
        <v>1</v>
      </c>
      <c r="J38" s="148">
        <v>1</v>
      </c>
      <c r="K38" s="148">
        <v>1</v>
      </c>
      <c r="L38" s="148">
        <v>1</v>
      </c>
      <c r="M38" s="148">
        <v>1</v>
      </c>
      <c r="N38" s="148">
        <v>1</v>
      </c>
      <c r="O38" s="148">
        <v>1</v>
      </c>
      <c r="P38" s="147"/>
      <c r="Q38" s="147"/>
      <c r="R38" s="147"/>
      <c r="S38" s="149" t="s">
        <v>207</v>
      </c>
    </row>
    <row r="39" spans="1:19" ht="101.25" customHeight="1">
      <c r="A39" s="141" t="s">
        <v>208</v>
      </c>
      <c r="B39" s="149" t="s">
        <v>209</v>
      </c>
      <c r="C39" s="149" t="s">
        <v>210</v>
      </c>
      <c r="D39" s="150">
        <v>1</v>
      </c>
      <c r="E39" s="148">
        <v>1</v>
      </c>
      <c r="F39" s="148">
        <v>1</v>
      </c>
      <c r="G39" s="148">
        <v>1</v>
      </c>
      <c r="H39" s="148">
        <v>1</v>
      </c>
      <c r="I39" s="148">
        <v>1</v>
      </c>
      <c r="J39" s="148">
        <v>1</v>
      </c>
      <c r="K39" s="148">
        <v>1</v>
      </c>
      <c r="L39" s="148">
        <v>1</v>
      </c>
      <c r="M39" s="148">
        <v>1</v>
      </c>
      <c r="N39" s="148">
        <v>1</v>
      </c>
      <c r="O39" s="148">
        <v>1</v>
      </c>
      <c r="P39" s="147"/>
      <c r="Q39" s="147"/>
      <c r="R39" s="147"/>
      <c r="S39" s="149" t="s">
        <v>211</v>
      </c>
    </row>
    <row r="40" spans="1:19" ht="78.75" customHeight="1">
      <c r="A40" s="149" t="s">
        <v>212</v>
      </c>
      <c r="B40" s="149" t="s">
        <v>213</v>
      </c>
      <c r="C40" s="149" t="s">
        <v>214</v>
      </c>
      <c r="D40" s="150">
        <v>1</v>
      </c>
      <c r="E40" s="150">
        <v>1</v>
      </c>
      <c r="F40" s="150">
        <v>1</v>
      </c>
      <c r="G40" s="150">
        <v>1</v>
      </c>
      <c r="H40" s="150">
        <v>1</v>
      </c>
      <c r="I40" s="150">
        <v>1</v>
      </c>
      <c r="J40" s="150">
        <v>1</v>
      </c>
      <c r="K40" s="150">
        <v>1</v>
      </c>
      <c r="L40" s="150">
        <v>1</v>
      </c>
      <c r="M40" s="150">
        <v>1</v>
      </c>
      <c r="N40" s="150">
        <v>1</v>
      </c>
      <c r="O40" s="150">
        <v>1</v>
      </c>
      <c r="P40" s="147"/>
      <c r="Q40" s="147"/>
      <c r="R40" s="147"/>
      <c r="S40" s="149" t="s">
        <v>211</v>
      </c>
    </row>
    <row r="41" spans="1:19" ht="82.5">
      <c r="A41" s="149" t="s">
        <v>215</v>
      </c>
      <c r="B41" s="149" t="s">
        <v>216</v>
      </c>
      <c r="C41" s="149" t="s">
        <v>217</v>
      </c>
      <c r="D41" s="151"/>
      <c r="E41" s="150">
        <v>1</v>
      </c>
      <c r="F41" s="151"/>
      <c r="G41" s="151"/>
      <c r="H41" s="151"/>
      <c r="I41" s="152"/>
      <c r="J41" s="152"/>
      <c r="K41" s="152"/>
      <c r="L41" s="152"/>
      <c r="M41" s="152"/>
      <c r="N41" s="152"/>
      <c r="O41" s="152"/>
      <c r="P41" s="120"/>
      <c r="Q41" s="152"/>
      <c r="R41" s="152"/>
      <c r="S41" s="152" t="s">
        <v>218</v>
      </c>
    </row>
    <row r="42" spans="1:19" ht="99">
      <c r="A42" s="149" t="s">
        <v>219</v>
      </c>
      <c r="B42" s="149" t="s">
        <v>220</v>
      </c>
      <c r="C42" s="149" t="s">
        <v>51</v>
      </c>
      <c r="D42" s="150">
        <v>1</v>
      </c>
      <c r="E42" s="150">
        <v>1</v>
      </c>
      <c r="F42" s="150">
        <v>1</v>
      </c>
      <c r="G42" s="150">
        <v>1</v>
      </c>
      <c r="H42" s="150">
        <v>1</v>
      </c>
      <c r="I42" s="150">
        <v>1</v>
      </c>
      <c r="J42" s="150">
        <v>1</v>
      </c>
      <c r="K42" s="150">
        <v>1</v>
      </c>
      <c r="L42" s="150">
        <v>1</v>
      </c>
      <c r="M42" s="150">
        <v>1</v>
      </c>
      <c r="N42" s="150">
        <v>1</v>
      </c>
      <c r="O42" s="150">
        <v>1</v>
      </c>
      <c r="P42" s="153"/>
      <c r="Q42" s="152"/>
      <c r="R42" s="152"/>
      <c r="S42" s="152" t="s">
        <v>221</v>
      </c>
    </row>
    <row r="43" spans="1:19" ht="84.75" customHeight="1">
      <c r="A43" s="147" t="s">
        <v>222</v>
      </c>
      <c r="B43" s="147" t="s">
        <v>223</v>
      </c>
      <c r="C43" s="147" t="s">
        <v>224</v>
      </c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53"/>
      <c r="Q43" s="152"/>
      <c r="R43" s="152"/>
      <c r="S43" s="152"/>
    </row>
    <row r="44" spans="1:19" ht="49.5">
      <c r="A44" s="149" t="s">
        <v>225</v>
      </c>
      <c r="B44" s="149" t="s">
        <v>226</v>
      </c>
      <c r="C44" s="149" t="s">
        <v>224</v>
      </c>
      <c r="D44" s="150">
        <v>1</v>
      </c>
      <c r="E44" s="150">
        <v>1</v>
      </c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46" t="s">
        <v>142</v>
      </c>
    </row>
    <row r="45" spans="1:19" ht="49.5">
      <c r="A45" s="149" t="s">
        <v>227</v>
      </c>
      <c r="B45" s="149" t="s">
        <v>228</v>
      </c>
      <c r="C45" s="149" t="s">
        <v>224</v>
      </c>
      <c r="D45" s="105"/>
      <c r="E45" s="150">
        <v>1</v>
      </c>
      <c r="F45" s="150">
        <v>1</v>
      </c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46" t="s">
        <v>142</v>
      </c>
    </row>
    <row r="46" spans="1:19" ht="49.5">
      <c r="A46" s="149" t="s">
        <v>229</v>
      </c>
      <c r="B46" s="149" t="s">
        <v>230</v>
      </c>
      <c r="C46" s="149" t="s">
        <v>224</v>
      </c>
      <c r="D46" s="105"/>
      <c r="E46" s="105"/>
      <c r="F46" s="105"/>
      <c r="G46" s="150">
        <v>1</v>
      </c>
      <c r="H46" s="150">
        <v>1</v>
      </c>
      <c r="I46" s="138"/>
      <c r="J46" s="138"/>
      <c r="K46" s="138"/>
      <c r="L46" s="138"/>
      <c r="M46" s="105"/>
      <c r="N46" s="105"/>
      <c r="O46" s="105"/>
      <c r="P46" s="105"/>
      <c r="Q46" s="105"/>
      <c r="R46" s="105"/>
      <c r="S46" s="146" t="s">
        <v>142</v>
      </c>
    </row>
    <row r="47" spans="1:19" ht="69.75" customHeight="1">
      <c r="A47" s="147" t="s">
        <v>231</v>
      </c>
      <c r="B47" s="149" t="s">
        <v>232</v>
      </c>
      <c r="C47" s="149" t="s">
        <v>233</v>
      </c>
      <c r="D47" s="150">
        <v>2</v>
      </c>
      <c r="E47" s="105"/>
      <c r="F47" s="150">
        <v>1</v>
      </c>
      <c r="G47" s="101"/>
      <c r="H47" s="150">
        <v>1</v>
      </c>
      <c r="I47" s="101"/>
      <c r="J47" s="101"/>
      <c r="K47" s="150">
        <v>1</v>
      </c>
      <c r="L47" s="101"/>
      <c r="M47" s="105"/>
      <c r="N47" s="105"/>
      <c r="O47" s="105"/>
      <c r="P47" s="132"/>
      <c r="Q47" s="105"/>
      <c r="R47" s="105"/>
      <c r="S47" s="146"/>
    </row>
    <row r="48" spans="1:19" ht="73.5" customHeight="1">
      <c r="A48" s="149" t="s">
        <v>234</v>
      </c>
      <c r="B48" s="149" t="s">
        <v>235</v>
      </c>
      <c r="C48" s="149" t="s">
        <v>236</v>
      </c>
      <c r="D48" s="150">
        <v>1</v>
      </c>
      <c r="E48" s="138"/>
      <c r="F48" s="150">
        <v>1</v>
      </c>
      <c r="G48" s="138"/>
      <c r="H48" s="150">
        <v>1</v>
      </c>
      <c r="I48" s="138"/>
      <c r="J48" s="138"/>
      <c r="K48" s="150">
        <v>1</v>
      </c>
      <c r="L48" s="103"/>
      <c r="M48" s="103"/>
      <c r="N48" s="103"/>
      <c r="O48" s="103"/>
      <c r="P48" s="105"/>
      <c r="Q48" s="105"/>
      <c r="R48" s="105"/>
      <c r="S48" s="100" t="s">
        <v>142</v>
      </c>
    </row>
    <row r="49" spans="1:19" ht="47.25" customHeight="1">
      <c r="A49" s="149" t="s">
        <v>237</v>
      </c>
      <c r="B49" s="149" t="s">
        <v>238</v>
      </c>
      <c r="C49" s="149" t="s">
        <v>239</v>
      </c>
      <c r="D49" s="150">
        <v>1</v>
      </c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5"/>
      <c r="Q49" s="105"/>
      <c r="R49" s="105"/>
      <c r="S49" s="100" t="s">
        <v>142</v>
      </c>
    </row>
    <row r="50" spans="1:19" ht="75" customHeight="1" thickBot="1">
      <c r="A50" s="149" t="s">
        <v>240</v>
      </c>
      <c r="B50" s="149" t="s">
        <v>241</v>
      </c>
      <c r="C50" s="149" t="s">
        <v>242</v>
      </c>
      <c r="D50" s="150">
        <v>1</v>
      </c>
      <c r="E50" s="150">
        <v>1</v>
      </c>
      <c r="F50" s="150">
        <v>1</v>
      </c>
      <c r="G50" s="150">
        <v>1</v>
      </c>
      <c r="H50" s="150">
        <v>1</v>
      </c>
      <c r="I50" s="150">
        <v>1</v>
      </c>
      <c r="J50" s="150">
        <v>1</v>
      </c>
      <c r="K50" s="150">
        <v>1</v>
      </c>
      <c r="L50" s="150">
        <v>1</v>
      </c>
      <c r="M50" s="150">
        <v>1</v>
      </c>
      <c r="N50" s="150">
        <v>1</v>
      </c>
      <c r="O50" s="150">
        <v>1</v>
      </c>
      <c r="P50" s="154"/>
      <c r="Q50" s="154"/>
      <c r="R50" s="154"/>
      <c r="S50" s="100" t="s">
        <v>142</v>
      </c>
    </row>
    <row r="51" spans="1:19" ht="17.25" thickBot="1">
      <c r="A51" s="886" t="s">
        <v>104</v>
      </c>
      <c r="B51" s="887"/>
      <c r="C51" s="887"/>
      <c r="D51" s="887"/>
      <c r="E51" s="887"/>
      <c r="F51" s="887"/>
      <c r="G51" s="887"/>
      <c r="H51" s="887"/>
      <c r="I51" s="887"/>
      <c r="J51" s="887"/>
      <c r="K51" s="887"/>
      <c r="L51" s="887"/>
      <c r="M51" s="887"/>
      <c r="N51" s="887"/>
      <c r="O51" s="887"/>
      <c r="P51" s="155">
        <v>19991168</v>
      </c>
      <c r="Q51" s="156"/>
      <c r="R51" s="157"/>
      <c r="S51" s="158"/>
    </row>
    <row r="52" spans="1:19">
      <c r="A52" s="159"/>
      <c r="B52" s="160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Q52" s="163"/>
      <c r="R52" s="161"/>
      <c r="S52" s="161"/>
    </row>
    <row r="53" spans="1:19" ht="35.25" customHeight="1">
      <c r="P53" s="166"/>
      <c r="S53" s="167"/>
    </row>
    <row r="54" spans="1:19">
      <c r="P54" s="168"/>
      <c r="Q54" s="169"/>
    </row>
    <row r="55" spans="1:19">
      <c r="Q55" s="171"/>
    </row>
  </sheetData>
  <mergeCells count="21">
    <mergeCell ref="M12:O12"/>
    <mergeCell ref="P12:R12"/>
    <mergeCell ref="S12:S13"/>
    <mergeCell ref="A51:O51"/>
    <mergeCell ref="A10:C10"/>
    <mergeCell ref="I10:K10"/>
    <mergeCell ref="L10:N10"/>
    <mergeCell ref="O10:P10"/>
    <mergeCell ref="A12:A13"/>
    <mergeCell ref="B12:B13"/>
    <mergeCell ref="C12:C13"/>
    <mergeCell ref="D12:F12"/>
    <mergeCell ref="G12:I12"/>
    <mergeCell ref="J12:L12"/>
    <mergeCell ref="A2:S2"/>
    <mergeCell ref="A3:S3"/>
    <mergeCell ref="A4:S4"/>
    <mergeCell ref="A5:C5"/>
    <mergeCell ref="I5:K5"/>
    <mergeCell ref="L5:N5"/>
    <mergeCell ref="O5:P5"/>
  </mergeCells>
  <pageMargins left="0.18" right="0.17" top="0.75" bottom="0.75" header="0.3" footer="0.3"/>
  <pageSetup paperSize="5" scale="8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7"/>
  <sheetViews>
    <sheetView view="pageBreakPreview" zoomScale="60" zoomScaleNormal="100" workbookViewId="0">
      <selection activeCell="M16" sqref="M16"/>
    </sheetView>
  </sheetViews>
  <sheetFormatPr baseColWidth="10" defaultColWidth="11.42578125" defaultRowHeight="15"/>
  <cols>
    <col min="1" max="1" width="44" customWidth="1"/>
    <col min="2" max="2" width="29.42578125" customWidth="1"/>
    <col min="3" max="3" width="20" customWidth="1"/>
    <col min="4" max="4" width="4.5703125" customWidth="1"/>
    <col min="5" max="5" width="5.7109375" customWidth="1"/>
    <col min="6" max="6" width="5.140625" customWidth="1"/>
    <col min="7" max="8" width="4.7109375" customWidth="1"/>
    <col min="9" max="9" width="5.140625" customWidth="1"/>
    <col min="10" max="10" width="4.7109375" customWidth="1"/>
    <col min="11" max="11" width="4.5703125" customWidth="1"/>
    <col min="12" max="12" width="6.28515625" customWidth="1"/>
    <col min="13" max="13" width="5.140625" customWidth="1"/>
    <col min="14" max="14" width="4.85546875" customWidth="1"/>
    <col min="15" max="15" width="4.5703125" customWidth="1"/>
    <col min="16" max="16" width="23.85546875" customWidth="1"/>
    <col min="17" max="17" width="22.5703125" customWidth="1"/>
    <col min="18" max="18" width="24.7109375" customWidth="1"/>
    <col min="19" max="19" width="14.85546875" customWidth="1"/>
  </cols>
  <sheetData>
    <row r="1" spans="1:255" s="226" customFormat="1" ht="4.5" customHeight="1">
      <c r="A1" s="223"/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  <c r="AH1" s="225"/>
      <c r="AI1" s="225"/>
      <c r="AJ1" s="225"/>
      <c r="AK1" s="225"/>
      <c r="AL1" s="225"/>
      <c r="AM1" s="225"/>
      <c r="AN1" s="225"/>
      <c r="AO1" s="225"/>
      <c r="AP1" s="225"/>
      <c r="AQ1" s="225"/>
      <c r="AR1" s="225"/>
      <c r="AS1" s="225"/>
      <c r="AT1" s="225"/>
      <c r="AU1" s="225"/>
      <c r="AV1" s="225"/>
      <c r="AW1" s="225"/>
      <c r="AX1" s="225"/>
      <c r="AY1" s="225"/>
      <c r="AZ1" s="225"/>
      <c r="BA1" s="225"/>
      <c r="BB1" s="225"/>
      <c r="BC1" s="225"/>
      <c r="BD1" s="225"/>
      <c r="BE1" s="225"/>
      <c r="BF1" s="225"/>
      <c r="BG1" s="225"/>
      <c r="BH1" s="225"/>
      <c r="BI1" s="225"/>
      <c r="BJ1" s="225"/>
      <c r="BK1" s="225"/>
      <c r="BL1" s="225"/>
      <c r="BM1" s="225"/>
      <c r="BN1" s="225"/>
      <c r="BO1" s="225"/>
      <c r="BP1" s="225"/>
      <c r="BQ1" s="225"/>
      <c r="BR1" s="225"/>
      <c r="BS1" s="225"/>
      <c r="BT1" s="225"/>
      <c r="BU1" s="225"/>
      <c r="BV1" s="225"/>
      <c r="BW1" s="225"/>
      <c r="BX1" s="225"/>
      <c r="BY1" s="225"/>
      <c r="BZ1" s="225"/>
      <c r="CA1" s="225"/>
      <c r="CB1" s="225"/>
      <c r="CC1" s="225"/>
      <c r="CD1" s="225"/>
      <c r="CE1" s="225"/>
      <c r="CF1" s="225"/>
      <c r="CG1" s="225"/>
      <c r="CH1" s="225"/>
      <c r="CI1" s="225"/>
      <c r="CJ1" s="225"/>
      <c r="CK1" s="225"/>
      <c r="CL1" s="225"/>
      <c r="CM1" s="225"/>
      <c r="CN1" s="225"/>
      <c r="CO1" s="225"/>
      <c r="CP1" s="225"/>
      <c r="CQ1" s="225"/>
      <c r="CR1" s="225"/>
      <c r="CS1" s="225"/>
      <c r="CT1" s="225"/>
      <c r="CU1" s="225"/>
      <c r="CV1" s="225"/>
      <c r="CW1" s="225"/>
      <c r="CX1" s="225"/>
      <c r="CY1" s="225"/>
      <c r="CZ1" s="225"/>
      <c r="DA1" s="225"/>
      <c r="DB1" s="225"/>
      <c r="DC1" s="225"/>
      <c r="DD1" s="225"/>
      <c r="DE1" s="225"/>
      <c r="DF1" s="225"/>
      <c r="DG1" s="225"/>
      <c r="DH1" s="225"/>
      <c r="DI1" s="225"/>
      <c r="DJ1" s="225"/>
      <c r="DK1" s="225"/>
      <c r="DL1" s="225"/>
      <c r="DM1" s="225"/>
      <c r="DN1" s="225"/>
      <c r="DO1" s="225"/>
      <c r="DP1" s="225"/>
      <c r="DQ1" s="225"/>
      <c r="DR1" s="225"/>
      <c r="DS1" s="225"/>
      <c r="DT1" s="225"/>
      <c r="DU1" s="225"/>
      <c r="DV1" s="225"/>
      <c r="DW1" s="225"/>
      <c r="DX1" s="225"/>
      <c r="DY1" s="225"/>
      <c r="DZ1" s="225"/>
      <c r="EA1" s="225"/>
      <c r="EB1" s="225"/>
      <c r="EC1" s="225"/>
      <c r="ED1" s="225"/>
      <c r="EE1" s="225"/>
      <c r="EF1" s="225"/>
      <c r="EG1" s="225"/>
      <c r="EH1" s="225"/>
      <c r="EI1" s="225"/>
      <c r="EJ1" s="225"/>
      <c r="EK1" s="225"/>
      <c r="EL1" s="225"/>
      <c r="EM1" s="225"/>
      <c r="EN1" s="225"/>
      <c r="EO1" s="225"/>
      <c r="EP1" s="225"/>
      <c r="EQ1" s="225"/>
      <c r="ER1" s="225"/>
      <c r="ES1" s="225"/>
      <c r="ET1" s="225"/>
      <c r="EU1" s="225"/>
      <c r="EV1" s="225"/>
      <c r="EW1" s="225"/>
      <c r="EX1" s="225"/>
      <c r="EY1" s="225"/>
      <c r="EZ1" s="225"/>
      <c r="FA1" s="225"/>
      <c r="FB1" s="225"/>
      <c r="FC1" s="225"/>
      <c r="FD1" s="225"/>
      <c r="FE1" s="225"/>
      <c r="FF1" s="225"/>
      <c r="FG1" s="225"/>
      <c r="FH1" s="225"/>
      <c r="FI1" s="225"/>
      <c r="FJ1" s="225"/>
      <c r="FK1" s="225"/>
      <c r="FL1" s="225"/>
      <c r="FM1" s="225"/>
      <c r="FN1" s="225"/>
      <c r="FO1" s="225"/>
      <c r="FP1" s="225"/>
      <c r="FQ1" s="225"/>
      <c r="FR1" s="225"/>
      <c r="FS1" s="225"/>
      <c r="FT1" s="225"/>
      <c r="FU1" s="225"/>
      <c r="FV1" s="225"/>
      <c r="FW1" s="225"/>
      <c r="FX1" s="225"/>
      <c r="FY1" s="225"/>
      <c r="FZ1" s="225"/>
      <c r="GA1" s="225"/>
      <c r="GB1" s="225"/>
      <c r="GC1" s="225"/>
      <c r="GD1" s="225"/>
      <c r="GE1" s="225"/>
      <c r="GF1" s="225"/>
      <c r="GG1" s="225"/>
      <c r="GH1" s="225"/>
      <c r="GI1" s="225"/>
      <c r="GJ1" s="225"/>
      <c r="GK1" s="225"/>
      <c r="GL1" s="225"/>
      <c r="GM1" s="225"/>
      <c r="GN1" s="225"/>
      <c r="GO1" s="225"/>
      <c r="GP1" s="225"/>
      <c r="GQ1" s="225"/>
      <c r="GR1" s="225"/>
      <c r="GS1" s="225"/>
      <c r="GT1" s="225"/>
      <c r="GU1" s="225"/>
      <c r="GV1" s="225"/>
      <c r="GW1" s="225"/>
      <c r="GX1" s="225"/>
      <c r="GY1" s="225"/>
      <c r="GZ1" s="225"/>
      <c r="HA1" s="225"/>
      <c r="HB1" s="225"/>
      <c r="HC1" s="225"/>
      <c r="HD1" s="225"/>
      <c r="HE1" s="225"/>
      <c r="HF1" s="225"/>
      <c r="HG1" s="225"/>
      <c r="HH1" s="225"/>
      <c r="HI1" s="225"/>
      <c r="HJ1" s="225"/>
      <c r="HK1" s="225"/>
      <c r="HL1" s="225"/>
      <c r="HM1" s="225"/>
      <c r="HN1" s="225"/>
      <c r="HO1" s="225"/>
      <c r="HP1" s="225"/>
      <c r="HQ1" s="225"/>
      <c r="HR1" s="225"/>
      <c r="HS1" s="225"/>
      <c r="HT1" s="225"/>
      <c r="HU1" s="225"/>
      <c r="HV1" s="225"/>
      <c r="HW1" s="225"/>
      <c r="HX1" s="225"/>
      <c r="HY1" s="225"/>
      <c r="HZ1" s="225"/>
      <c r="IA1" s="225"/>
      <c r="IB1" s="225"/>
      <c r="IC1" s="225"/>
      <c r="ID1" s="225"/>
      <c r="IE1" s="225"/>
      <c r="IF1" s="225"/>
      <c r="IG1" s="225"/>
      <c r="IH1" s="225"/>
      <c r="II1" s="225"/>
      <c r="IJ1" s="225"/>
      <c r="IK1" s="225"/>
      <c r="IL1" s="225"/>
      <c r="IM1" s="225"/>
      <c r="IN1" s="225"/>
      <c r="IO1" s="225"/>
      <c r="IP1" s="225"/>
      <c r="IQ1" s="225"/>
      <c r="IR1" s="225"/>
      <c r="IS1" s="225"/>
      <c r="IT1" s="225"/>
      <c r="IU1" s="225"/>
    </row>
    <row r="2" spans="1:255" s="226" customFormat="1" ht="33.950000000000003" customHeight="1">
      <c r="A2" s="804" t="s">
        <v>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  <c r="S2" s="804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5"/>
      <c r="BR2" s="225"/>
      <c r="BS2" s="225"/>
      <c r="BT2" s="225"/>
      <c r="BU2" s="225"/>
      <c r="BV2" s="225"/>
      <c r="BW2" s="225"/>
      <c r="BX2" s="225"/>
      <c r="BY2" s="225"/>
      <c r="BZ2" s="225"/>
      <c r="CA2" s="225"/>
      <c r="CB2" s="225"/>
      <c r="CC2" s="225"/>
      <c r="CD2" s="225"/>
      <c r="CE2" s="225"/>
      <c r="CF2" s="225"/>
      <c r="CG2" s="225"/>
      <c r="CH2" s="225"/>
      <c r="CI2" s="225"/>
      <c r="CJ2" s="225"/>
      <c r="CK2" s="225"/>
      <c r="CL2" s="225"/>
      <c r="CM2" s="225"/>
      <c r="CN2" s="225"/>
      <c r="CO2" s="225"/>
      <c r="CP2" s="225"/>
      <c r="CQ2" s="225"/>
      <c r="CR2" s="225"/>
      <c r="CS2" s="225"/>
      <c r="CT2" s="225"/>
      <c r="CU2" s="225"/>
      <c r="CV2" s="225"/>
      <c r="CW2" s="225"/>
      <c r="CX2" s="225"/>
      <c r="CY2" s="225"/>
      <c r="CZ2" s="225"/>
      <c r="DA2" s="225"/>
      <c r="DB2" s="225"/>
      <c r="DC2" s="225"/>
      <c r="DD2" s="225"/>
      <c r="DE2" s="225"/>
      <c r="DF2" s="225"/>
      <c r="DG2" s="225"/>
      <c r="DH2" s="225"/>
      <c r="DI2" s="225"/>
      <c r="DJ2" s="225"/>
      <c r="DK2" s="225"/>
      <c r="DL2" s="225"/>
      <c r="DM2" s="225"/>
      <c r="DN2" s="225"/>
      <c r="DO2" s="225"/>
      <c r="DP2" s="225"/>
      <c r="DQ2" s="225"/>
      <c r="DR2" s="225"/>
      <c r="DS2" s="225"/>
      <c r="DT2" s="225"/>
      <c r="DU2" s="225"/>
      <c r="DV2" s="225"/>
      <c r="DW2" s="225"/>
      <c r="DX2" s="225"/>
      <c r="DY2" s="225"/>
      <c r="DZ2" s="225"/>
      <c r="EA2" s="225"/>
      <c r="EB2" s="225"/>
      <c r="EC2" s="225"/>
      <c r="ED2" s="225"/>
      <c r="EE2" s="225"/>
      <c r="EF2" s="225"/>
      <c r="EG2" s="225"/>
      <c r="EH2" s="225"/>
      <c r="EI2" s="225"/>
      <c r="EJ2" s="225"/>
      <c r="EK2" s="225"/>
      <c r="EL2" s="225"/>
      <c r="EM2" s="225"/>
      <c r="EN2" s="225"/>
      <c r="EO2" s="225"/>
      <c r="EP2" s="225"/>
      <c r="EQ2" s="225"/>
      <c r="ER2" s="225"/>
      <c r="ES2" s="225"/>
      <c r="ET2" s="225"/>
      <c r="EU2" s="225"/>
      <c r="EV2" s="225"/>
      <c r="EW2" s="225"/>
      <c r="EX2" s="225"/>
      <c r="EY2" s="225"/>
      <c r="EZ2" s="225"/>
      <c r="FA2" s="225"/>
      <c r="FB2" s="225"/>
      <c r="FC2" s="225"/>
      <c r="FD2" s="225"/>
      <c r="FE2" s="225"/>
      <c r="FF2" s="225"/>
      <c r="FG2" s="225"/>
      <c r="FH2" s="225"/>
      <c r="FI2" s="225"/>
      <c r="FJ2" s="225"/>
      <c r="FK2" s="225"/>
      <c r="FL2" s="225"/>
      <c r="FM2" s="225"/>
      <c r="FN2" s="225"/>
      <c r="FO2" s="225"/>
      <c r="FP2" s="225"/>
      <c r="FQ2" s="225"/>
      <c r="FR2" s="225"/>
      <c r="FS2" s="225"/>
      <c r="FT2" s="225"/>
      <c r="FU2" s="225"/>
      <c r="FV2" s="225"/>
      <c r="FW2" s="225"/>
      <c r="FX2" s="225"/>
      <c r="FY2" s="225"/>
      <c r="FZ2" s="225"/>
      <c r="GA2" s="225"/>
      <c r="GB2" s="225"/>
      <c r="GC2" s="225"/>
      <c r="GD2" s="225"/>
      <c r="GE2" s="225"/>
      <c r="GF2" s="225"/>
      <c r="GG2" s="225"/>
      <c r="GH2" s="225"/>
      <c r="GI2" s="225"/>
      <c r="GJ2" s="225"/>
      <c r="GK2" s="225"/>
      <c r="GL2" s="225"/>
      <c r="GM2" s="225"/>
      <c r="GN2" s="225"/>
      <c r="GO2" s="225"/>
      <c r="GP2" s="225"/>
      <c r="GQ2" s="225"/>
      <c r="GR2" s="225"/>
      <c r="GS2" s="225"/>
      <c r="GT2" s="225"/>
      <c r="GU2" s="225"/>
      <c r="GV2" s="225"/>
      <c r="GW2" s="225"/>
      <c r="GX2" s="225"/>
      <c r="GY2" s="225"/>
      <c r="GZ2" s="225"/>
      <c r="HA2" s="225"/>
      <c r="HB2" s="225"/>
      <c r="HC2" s="225"/>
      <c r="HD2" s="225"/>
      <c r="HE2" s="225"/>
      <c r="HF2" s="225"/>
      <c r="HG2" s="225"/>
      <c r="HH2" s="225"/>
      <c r="HI2" s="225"/>
      <c r="HJ2" s="225"/>
      <c r="HK2" s="225"/>
      <c r="HL2" s="225"/>
      <c r="HM2" s="225"/>
      <c r="HN2" s="225"/>
      <c r="HO2" s="225"/>
      <c r="HP2" s="225"/>
      <c r="HQ2" s="225"/>
      <c r="HR2" s="225"/>
      <c r="HS2" s="225"/>
      <c r="HT2" s="225"/>
      <c r="HU2" s="225"/>
      <c r="HV2" s="225"/>
      <c r="HW2" s="225"/>
      <c r="HX2" s="225"/>
      <c r="HY2" s="225"/>
      <c r="HZ2" s="225"/>
      <c r="IA2" s="225"/>
      <c r="IB2" s="225"/>
      <c r="IC2" s="225"/>
      <c r="ID2" s="225"/>
      <c r="IE2" s="225"/>
      <c r="IF2" s="225"/>
      <c r="IG2" s="225"/>
      <c r="IH2" s="225"/>
      <c r="II2" s="225"/>
      <c r="IJ2" s="225"/>
      <c r="IK2" s="225"/>
      <c r="IL2" s="225"/>
      <c r="IM2" s="225"/>
      <c r="IN2" s="225"/>
      <c r="IO2" s="225"/>
      <c r="IP2" s="225"/>
      <c r="IQ2" s="225"/>
      <c r="IR2" s="225"/>
      <c r="IS2" s="225"/>
      <c r="IT2" s="225"/>
      <c r="IU2" s="225"/>
    </row>
    <row r="3" spans="1:255" s="226" customFormat="1" ht="18">
      <c r="A3" s="805" t="s">
        <v>1</v>
      </c>
      <c r="B3" s="805"/>
      <c r="C3" s="805"/>
      <c r="D3" s="805"/>
      <c r="E3" s="805"/>
      <c r="F3" s="805"/>
      <c r="G3" s="805"/>
      <c r="H3" s="805"/>
      <c r="I3" s="805"/>
      <c r="J3" s="805"/>
      <c r="K3" s="805"/>
      <c r="L3" s="805"/>
      <c r="M3" s="805"/>
      <c r="N3" s="805"/>
      <c r="O3" s="805"/>
      <c r="P3" s="805"/>
      <c r="Q3" s="805"/>
      <c r="R3" s="805"/>
      <c r="S3" s="80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  <c r="AJ3" s="225"/>
      <c r="AK3" s="225"/>
      <c r="AL3" s="225"/>
      <c r="AM3" s="225"/>
      <c r="AN3" s="225"/>
      <c r="AO3" s="225"/>
      <c r="AP3" s="225"/>
      <c r="AQ3" s="225"/>
      <c r="AR3" s="225"/>
      <c r="AS3" s="225"/>
      <c r="AT3" s="225"/>
      <c r="AU3" s="225"/>
      <c r="AV3" s="225"/>
      <c r="AW3" s="225"/>
      <c r="AX3" s="225"/>
      <c r="AY3" s="225"/>
      <c r="AZ3" s="225"/>
      <c r="BA3" s="225"/>
      <c r="BB3" s="225"/>
      <c r="BC3" s="225"/>
      <c r="BD3" s="225"/>
      <c r="BE3" s="225"/>
      <c r="BF3" s="225"/>
      <c r="BG3" s="225"/>
      <c r="BH3" s="225"/>
      <c r="BI3" s="225"/>
      <c r="BJ3" s="225"/>
      <c r="BK3" s="225"/>
      <c r="BL3" s="225"/>
      <c r="BM3" s="225"/>
      <c r="BN3" s="225"/>
      <c r="BO3" s="225"/>
      <c r="BP3" s="225"/>
      <c r="BQ3" s="225"/>
      <c r="BR3" s="225"/>
      <c r="BS3" s="225"/>
      <c r="BT3" s="225"/>
      <c r="BU3" s="225"/>
      <c r="BV3" s="225"/>
      <c r="BW3" s="225"/>
      <c r="BX3" s="225"/>
      <c r="BY3" s="225"/>
      <c r="BZ3" s="225"/>
      <c r="CA3" s="225"/>
      <c r="CB3" s="225"/>
      <c r="CC3" s="225"/>
      <c r="CD3" s="225"/>
      <c r="CE3" s="225"/>
      <c r="CF3" s="225"/>
      <c r="CG3" s="225"/>
      <c r="CH3" s="225"/>
      <c r="CI3" s="225"/>
      <c r="CJ3" s="225"/>
      <c r="CK3" s="225"/>
      <c r="CL3" s="225"/>
      <c r="CM3" s="225"/>
      <c r="CN3" s="225"/>
      <c r="CO3" s="225"/>
      <c r="CP3" s="225"/>
      <c r="CQ3" s="225"/>
      <c r="CR3" s="225"/>
      <c r="CS3" s="225"/>
      <c r="CT3" s="225"/>
      <c r="CU3" s="225"/>
      <c r="CV3" s="225"/>
      <c r="CW3" s="225"/>
      <c r="CX3" s="225"/>
      <c r="CY3" s="225"/>
      <c r="CZ3" s="225"/>
      <c r="DA3" s="225"/>
      <c r="DB3" s="225"/>
      <c r="DC3" s="225"/>
      <c r="DD3" s="225"/>
      <c r="DE3" s="225"/>
      <c r="DF3" s="225"/>
      <c r="DG3" s="225"/>
      <c r="DH3" s="225"/>
      <c r="DI3" s="225"/>
      <c r="DJ3" s="225"/>
      <c r="DK3" s="225"/>
      <c r="DL3" s="225"/>
      <c r="DM3" s="225"/>
      <c r="DN3" s="225"/>
      <c r="DO3" s="225"/>
      <c r="DP3" s="225"/>
      <c r="DQ3" s="225"/>
      <c r="DR3" s="225"/>
      <c r="DS3" s="225"/>
      <c r="DT3" s="225"/>
      <c r="DU3" s="225"/>
      <c r="DV3" s="225"/>
      <c r="DW3" s="225"/>
      <c r="DX3" s="225"/>
      <c r="DY3" s="225"/>
      <c r="DZ3" s="225"/>
      <c r="EA3" s="225"/>
      <c r="EB3" s="225"/>
      <c r="EC3" s="225"/>
      <c r="ED3" s="225"/>
      <c r="EE3" s="225"/>
      <c r="EF3" s="225"/>
      <c r="EG3" s="225"/>
      <c r="EH3" s="225"/>
      <c r="EI3" s="225"/>
      <c r="EJ3" s="225"/>
      <c r="EK3" s="225"/>
      <c r="EL3" s="225"/>
      <c r="EM3" s="225"/>
      <c r="EN3" s="225"/>
      <c r="EO3" s="225"/>
      <c r="EP3" s="225"/>
      <c r="EQ3" s="225"/>
      <c r="ER3" s="225"/>
      <c r="ES3" s="225"/>
      <c r="ET3" s="225"/>
      <c r="EU3" s="225"/>
      <c r="EV3" s="225"/>
      <c r="EW3" s="225"/>
      <c r="EX3" s="225"/>
      <c r="EY3" s="225"/>
      <c r="EZ3" s="225"/>
      <c r="FA3" s="225"/>
      <c r="FB3" s="225"/>
      <c r="FC3" s="225"/>
      <c r="FD3" s="225"/>
      <c r="FE3" s="225"/>
      <c r="FF3" s="225"/>
      <c r="FG3" s="225"/>
      <c r="FH3" s="225"/>
      <c r="FI3" s="225"/>
      <c r="FJ3" s="225"/>
      <c r="FK3" s="225"/>
      <c r="FL3" s="225"/>
      <c r="FM3" s="225"/>
      <c r="FN3" s="225"/>
      <c r="FO3" s="225"/>
      <c r="FP3" s="225"/>
      <c r="FQ3" s="225"/>
      <c r="FR3" s="225"/>
      <c r="FS3" s="225"/>
      <c r="FT3" s="225"/>
      <c r="FU3" s="225"/>
      <c r="FV3" s="225"/>
      <c r="FW3" s="225"/>
      <c r="FX3" s="225"/>
      <c r="FY3" s="225"/>
      <c r="FZ3" s="225"/>
      <c r="GA3" s="225"/>
      <c r="GB3" s="225"/>
      <c r="GC3" s="225"/>
      <c r="GD3" s="225"/>
      <c r="GE3" s="225"/>
      <c r="GF3" s="225"/>
      <c r="GG3" s="225"/>
      <c r="GH3" s="225"/>
      <c r="GI3" s="225"/>
      <c r="GJ3" s="225"/>
      <c r="GK3" s="225"/>
      <c r="GL3" s="225"/>
      <c r="GM3" s="225"/>
      <c r="GN3" s="225"/>
      <c r="GO3" s="225"/>
      <c r="GP3" s="225"/>
      <c r="GQ3" s="225"/>
      <c r="GR3" s="225"/>
      <c r="GS3" s="225"/>
      <c r="GT3" s="225"/>
      <c r="GU3" s="225"/>
      <c r="GV3" s="225"/>
      <c r="GW3" s="225"/>
      <c r="GX3" s="225"/>
      <c r="GY3" s="225"/>
      <c r="GZ3" s="225"/>
      <c r="HA3" s="225"/>
      <c r="HB3" s="225"/>
      <c r="HC3" s="225"/>
      <c r="HD3" s="225"/>
      <c r="HE3" s="225"/>
      <c r="HF3" s="225"/>
      <c r="HG3" s="225"/>
      <c r="HH3" s="225"/>
      <c r="HI3" s="225"/>
      <c r="HJ3" s="225"/>
      <c r="HK3" s="225"/>
      <c r="HL3" s="225"/>
      <c r="HM3" s="225"/>
      <c r="HN3" s="225"/>
      <c r="HO3" s="225"/>
      <c r="HP3" s="225"/>
      <c r="HQ3" s="225"/>
      <c r="HR3" s="225"/>
      <c r="HS3" s="225"/>
      <c r="HT3" s="225"/>
      <c r="HU3" s="225"/>
      <c r="HV3" s="225"/>
      <c r="HW3" s="225"/>
      <c r="HX3" s="225"/>
      <c r="HY3" s="225"/>
      <c r="HZ3" s="225"/>
      <c r="IA3" s="225"/>
      <c r="IB3" s="225"/>
      <c r="IC3" s="225"/>
      <c r="ID3" s="225"/>
      <c r="IE3" s="225"/>
      <c r="IF3" s="225"/>
      <c r="IG3" s="225"/>
      <c r="IH3" s="225"/>
      <c r="II3" s="225"/>
      <c r="IJ3" s="225"/>
      <c r="IK3" s="225"/>
      <c r="IL3" s="225"/>
      <c r="IM3" s="225"/>
      <c r="IN3" s="225"/>
      <c r="IO3" s="225"/>
      <c r="IP3" s="225"/>
      <c r="IQ3" s="225"/>
      <c r="IR3" s="225"/>
      <c r="IS3" s="225"/>
      <c r="IT3" s="225"/>
      <c r="IU3" s="225"/>
    </row>
    <row r="4" spans="1:255" s="226" customFormat="1" ht="18.75">
      <c r="A4" s="806" t="s">
        <v>2</v>
      </c>
      <c r="B4" s="806"/>
      <c r="C4" s="806"/>
      <c r="D4" s="806"/>
      <c r="E4" s="806"/>
      <c r="F4" s="806"/>
      <c r="G4" s="806"/>
      <c r="H4" s="806"/>
      <c r="I4" s="806"/>
      <c r="J4" s="806"/>
      <c r="K4" s="806"/>
      <c r="L4" s="806"/>
      <c r="M4" s="806"/>
      <c r="N4" s="806"/>
      <c r="O4" s="806"/>
      <c r="P4" s="806"/>
      <c r="Q4" s="806"/>
      <c r="R4" s="806"/>
      <c r="S4" s="806"/>
      <c r="T4" s="225"/>
      <c r="U4" s="225"/>
      <c r="V4" s="225"/>
      <c r="W4" s="225"/>
      <c r="X4" s="225"/>
      <c r="Y4" s="225"/>
      <c r="Z4" s="225"/>
      <c r="AA4" s="225"/>
      <c r="AB4" s="225"/>
      <c r="AC4" s="225"/>
      <c r="AD4" s="225"/>
      <c r="AE4" s="225"/>
      <c r="AF4" s="225"/>
      <c r="AG4" s="225"/>
      <c r="AH4" s="225"/>
      <c r="AI4" s="225"/>
      <c r="AJ4" s="225"/>
      <c r="AK4" s="225"/>
      <c r="AL4" s="225"/>
      <c r="AM4" s="225"/>
      <c r="AN4" s="225"/>
      <c r="AO4" s="225"/>
      <c r="AP4" s="225"/>
      <c r="AQ4" s="225"/>
      <c r="AR4" s="225"/>
      <c r="AS4" s="225"/>
      <c r="AT4" s="225"/>
      <c r="AU4" s="225"/>
      <c r="AV4" s="225"/>
      <c r="AW4" s="225"/>
      <c r="AX4" s="225"/>
      <c r="AY4" s="225"/>
      <c r="AZ4" s="225"/>
      <c r="BA4" s="225"/>
      <c r="BB4" s="225"/>
      <c r="BC4" s="225"/>
      <c r="BD4" s="225"/>
      <c r="BE4" s="225"/>
      <c r="BF4" s="225"/>
      <c r="BG4" s="225"/>
      <c r="BH4" s="225"/>
      <c r="BI4" s="225"/>
      <c r="BJ4" s="225"/>
      <c r="BK4" s="225"/>
      <c r="BL4" s="225"/>
      <c r="BM4" s="225"/>
      <c r="BN4" s="225"/>
      <c r="BO4" s="225"/>
      <c r="BP4" s="225"/>
      <c r="BQ4" s="225"/>
      <c r="BR4" s="225"/>
      <c r="BS4" s="225"/>
      <c r="BT4" s="225"/>
      <c r="BU4" s="225"/>
      <c r="BV4" s="225"/>
      <c r="BW4" s="225"/>
      <c r="BX4" s="225"/>
      <c r="BY4" s="225"/>
      <c r="BZ4" s="225"/>
      <c r="CA4" s="225"/>
      <c r="CB4" s="225"/>
      <c r="CC4" s="225"/>
      <c r="CD4" s="225"/>
      <c r="CE4" s="225"/>
      <c r="CF4" s="225"/>
      <c r="CG4" s="225"/>
      <c r="CH4" s="225"/>
      <c r="CI4" s="225"/>
      <c r="CJ4" s="225"/>
      <c r="CK4" s="225"/>
      <c r="CL4" s="225"/>
      <c r="CM4" s="225"/>
      <c r="CN4" s="225"/>
      <c r="CO4" s="225"/>
      <c r="CP4" s="225"/>
      <c r="CQ4" s="225"/>
      <c r="CR4" s="225"/>
      <c r="CS4" s="225"/>
      <c r="CT4" s="225"/>
      <c r="CU4" s="225"/>
      <c r="CV4" s="225"/>
      <c r="CW4" s="225"/>
      <c r="CX4" s="225"/>
      <c r="CY4" s="225"/>
      <c r="CZ4" s="225"/>
      <c r="DA4" s="225"/>
      <c r="DB4" s="225"/>
      <c r="DC4" s="225"/>
      <c r="DD4" s="225"/>
      <c r="DE4" s="225"/>
      <c r="DF4" s="225"/>
      <c r="DG4" s="225"/>
      <c r="DH4" s="225"/>
      <c r="DI4" s="225"/>
      <c r="DJ4" s="225"/>
      <c r="DK4" s="225"/>
      <c r="DL4" s="225"/>
      <c r="DM4" s="225"/>
      <c r="DN4" s="225"/>
      <c r="DO4" s="225"/>
      <c r="DP4" s="225"/>
      <c r="DQ4" s="225"/>
      <c r="DR4" s="225"/>
      <c r="DS4" s="225"/>
      <c r="DT4" s="225"/>
      <c r="DU4" s="225"/>
      <c r="DV4" s="225"/>
      <c r="DW4" s="225"/>
      <c r="DX4" s="225"/>
      <c r="DY4" s="225"/>
      <c r="DZ4" s="225"/>
      <c r="EA4" s="225"/>
      <c r="EB4" s="225"/>
      <c r="EC4" s="225"/>
      <c r="ED4" s="225"/>
      <c r="EE4" s="225"/>
      <c r="EF4" s="225"/>
      <c r="EG4" s="225"/>
      <c r="EH4" s="225"/>
      <c r="EI4" s="225"/>
      <c r="EJ4" s="225"/>
      <c r="EK4" s="225"/>
      <c r="EL4" s="225"/>
      <c r="EM4" s="225"/>
      <c r="EN4" s="225"/>
      <c r="EO4" s="225"/>
      <c r="EP4" s="225"/>
      <c r="EQ4" s="225"/>
      <c r="ER4" s="225"/>
      <c r="ES4" s="225"/>
      <c r="ET4" s="225"/>
      <c r="EU4" s="225"/>
      <c r="EV4" s="225"/>
      <c r="EW4" s="225"/>
      <c r="EX4" s="225"/>
      <c r="EY4" s="225"/>
      <c r="EZ4" s="225"/>
      <c r="FA4" s="225"/>
      <c r="FB4" s="225"/>
      <c r="FC4" s="225"/>
      <c r="FD4" s="225"/>
      <c r="FE4" s="225"/>
      <c r="FF4" s="225"/>
      <c r="FG4" s="225"/>
      <c r="FH4" s="225"/>
      <c r="FI4" s="225"/>
      <c r="FJ4" s="225"/>
      <c r="FK4" s="225"/>
      <c r="FL4" s="225"/>
      <c r="FM4" s="225"/>
      <c r="FN4" s="225"/>
      <c r="FO4" s="225"/>
      <c r="FP4" s="225"/>
      <c r="FQ4" s="225"/>
      <c r="FR4" s="225"/>
      <c r="FS4" s="225"/>
      <c r="FT4" s="225"/>
      <c r="FU4" s="225"/>
      <c r="FV4" s="225"/>
      <c r="FW4" s="225"/>
      <c r="FX4" s="225"/>
      <c r="FY4" s="225"/>
      <c r="FZ4" s="225"/>
      <c r="GA4" s="225"/>
      <c r="GB4" s="225"/>
      <c r="GC4" s="225"/>
      <c r="GD4" s="225"/>
      <c r="GE4" s="225"/>
      <c r="GF4" s="225"/>
      <c r="GG4" s="225"/>
      <c r="GH4" s="225"/>
      <c r="GI4" s="225"/>
      <c r="GJ4" s="225"/>
      <c r="GK4" s="225"/>
      <c r="GL4" s="225"/>
      <c r="GM4" s="225"/>
      <c r="GN4" s="225"/>
      <c r="GO4" s="225"/>
      <c r="GP4" s="225"/>
      <c r="GQ4" s="225"/>
      <c r="GR4" s="225"/>
      <c r="GS4" s="225"/>
      <c r="GT4" s="225"/>
      <c r="GU4" s="225"/>
      <c r="GV4" s="225"/>
      <c r="GW4" s="225"/>
      <c r="GX4" s="225"/>
      <c r="GY4" s="225"/>
      <c r="GZ4" s="225"/>
      <c r="HA4" s="225"/>
      <c r="HB4" s="225"/>
      <c r="HC4" s="225"/>
      <c r="HD4" s="225"/>
      <c r="HE4" s="225"/>
      <c r="HF4" s="225"/>
      <c r="HG4" s="225"/>
      <c r="HH4" s="225"/>
      <c r="HI4" s="225"/>
      <c r="HJ4" s="225"/>
      <c r="HK4" s="225"/>
      <c r="HL4" s="225"/>
      <c r="HM4" s="225"/>
      <c r="HN4" s="225"/>
      <c r="HO4" s="225"/>
      <c r="HP4" s="225"/>
      <c r="HQ4" s="225"/>
      <c r="HR4" s="225"/>
      <c r="HS4" s="225"/>
      <c r="HT4" s="225"/>
      <c r="HU4" s="225"/>
      <c r="HV4" s="225"/>
      <c r="HW4" s="225"/>
      <c r="HX4" s="225"/>
      <c r="HY4" s="225"/>
      <c r="HZ4" s="225"/>
      <c r="IA4" s="225"/>
      <c r="IB4" s="225"/>
      <c r="IC4" s="225"/>
      <c r="ID4" s="225"/>
      <c r="IE4" s="225"/>
      <c r="IF4" s="225"/>
      <c r="IG4" s="225"/>
      <c r="IH4" s="225"/>
      <c r="II4" s="225"/>
      <c r="IJ4" s="225"/>
      <c r="IK4" s="225"/>
      <c r="IL4" s="225"/>
      <c r="IM4" s="225"/>
      <c r="IN4" s="225"/>
      <c r="IO4" s="225"/>
      <c r="IP4" s="225"/>
      <c r="IQ4" s="225"/>
      <c r="IR4" s="225"/>
      <c r="IS4" s="225"/>
      <c r="IT4" s="225"/>
      <c r="IU4" s="225"/>
    </row>
    <row r="5" spans="1:255" s="226" customFormat="1" ht="12.75" customHeight="1">
      <c r="A5" s="227"/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766"/>
      <c r="O5" s="766"/>
      <c r="P5" s="767"/>
      <c r="Q5" s="767"/>
      <c r="R5" s="767"/>
      <c r="S5" s="767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225"/>
      <c r="AK5" s="225"/>
      <c r="AL5" s="225"/>
      <c r="AM5" s="225"/>
      <c r="AN5" s="225"/>
      <c r="AO5" s="225"/>
      <c r="AP5" s="225"/>
      <c r="AQ5" s="225"/>
      <c r="AR5" s="225"/>
      <c r="AS5" s="225"/>
      <c r="AT5" s="225"/>
      <c r="AU5" s="225"/>
      <c r="AV5" s="225"/>
      <c r="AW5" s="225"/>
      <c r="AX5" s="225"/>
      <c r="AY5" s="225"/>
      <c r="AZ5" s="225"/>
      <c r="BA5" s="225"/>
      <c r="BB5" s="225"/>
      <c r="BC5" s="225"/>
      <c r="BD5" s="225"/>
      <c r="BE5" s="225"/>
      <c r="BF5" s="225"/>
      <c r="BG5" s="225"/>
      <c r="BH5" s="225"/>
      <c r="BI5" s="225"/>
      <c r="BJ5" s="225"/>
      <c r="BK5" s="225"/>
      <c r="BL5" s="225"/>
      <c r="BM5" s="225"/>
      <c r="BN5" s="225"/>
      <c r="BO5" s="225"/>
      <c r="BP5" s="225"/>
      <c r="BQ5" s="225"/>
      <c r="BR5" s="225"/>
      <c r="BS5" s="225"/>
      <c r="BT5" s="225"/>
      <c r="BU5" s="225"/>
      <c r="BV5" s="225"/>
      <c r="BW5" s="225"/>
      <c r="BX5" s="225"/>
      <c r="BY5" s="225"/>
      <c r="BZ5" s="225"/>
      <c r="CA5" s="225"/>
      <c r="CB5" s="225"/>
      <c r="CC5" s="225"/>
      <c r="CD5" s="225"/>
      <c r="CE5" s="225"/>
      <c r="CF5" s="225"/>
      <c r="CG5" s="225"/>
      <c r="CH5" s="225"/>
      <c r="CI5" s="225"/>
      <c r="CJ5" s="225"/>
      <c r="CK5" s="225"/>
      <c r="CL5" s="225"/>
      <c r="CM5" s="225"/>
      <c r="CN5" s="225"/>
      <c r="CO5" s="225"/>
      <c r="CP5" s="225"/>
      <c r="CQ5" s="225"/>
      <c r="CR5" s="225"/>
      <c r="CS5" s="225"/>
      <c r="CT5" s="225"/>
      <c r="CU5" s="225"/>
      <c r="CV5" s="225"/>
      <c r="CW5" s="225"/>
      <c r="CX5" s="225"/>
      <c r="CY5" s="225"/>
      <c r="CZ5" s="225"/>
      <c r="DA5" s="225"/>
      <c r="DB5" s="225"/>
      <c r="DC5" s="225"/>
      <c r="DD5" s="225"/>
      <c r="DE5" s="225"/>
      <c r="DF5" s="225"/>
      <c r="DG5" s="225"/>
      <c r="DH5" s="225"/>
      <c r="DI5" s="225"/>
      <c r="DJ5" s="225"/>
      <c r="DK5" s="225"/>
      <c r="DL5" s="225"/>
      <c r="DM5" s="225"/>
      <c r="DN5" s="225"/>
      <c r="DO5" s="225"/>
      <c r="DP5" s="225"/>
      <c r="DQ5" s="225"/>
      <c r="DR5" s="225"/>
      <c r="DS5" s="225"/>
      <c r="DT5" s="225"/>
      <c r="DU5" s="225"/>
      <c r="DV5" s="225"/>
      <c r="DW5" s="225"/>
      <c r="DX5" s="225"/>
      <c r="DY5" s="225"/>
      <c r="DZ5" s="225"/>
      <c r="EA5" s="225"/>
      <c r="EB5" s="225"/>
      <c r="EC5" s="225"/>
      <c r="ED5" s="225"/>
      <c r="EE5" s="225"/>
      <c r="EF5" s="225"/>
      <c r="EG5" s="225"/>
      <c r="EH5" s="225"/>
      <c r="EI5" s="225"/>
      <c r="EJ5" s="225"/>
      <c r="EK5" s="225"/>
      <c r="EL5" s="225"/>
      <c r="EM5" s="225"/>
      <c r="EN5" s="225"/>
      <c r="EO5" s="225"/>
      <c r="EP5" s="225"/>
      <c r="EQ5" s="225"/>
      <c r="ER5" s="225"/>
      <c r="ES5" s="225"/>
      <c r="ET5" s="225"/>
      <c r="EU5" s="225"/>
      <c r="EV5" s="225"/>
      <c r="EW5" s="225"/>
      <c r="EX5" s="225"/>
      <c r="EY5" s="225"/>
      <c r="EZ5" s="225"/>
      <c r="FA5" s="225"/>
      <c r="FB5" s="225"/>
      <c r="FC5" s="225"/>
      <c r="FD5" s="225"/>
      <c r="FE5" s="225"/>
      <c r="FF5" s="225"/>
      <c r="FG5" s="225"/>
      <c r="FH5" s="225"/>
      <c r="FI5" s="225"/>
      <c r="FJ5" s="225"/>
      <c r="FK5" s="225"/>
      <c r="FL5" s="225"/>
      <c r="FM5" s="225"/>
      <c r="FN5" s="225"/>
      <c r="FO5" s="225"/>
      <c r="FP5" s="225"/>
      <c r="FQ5" s="225"/>
      <c r="FR5" s="225"/>
      <c r="FS5" s="225"/>
      <c r="FT5" s="225"/>
      <c r="FU5" s="225"/>
      <c r="FV5" s="225"/>
      <c r="FW5" s="225"/>
      <c r="FX5" s="225"/>
      <c r="FY5" s="225"/>
      <c r="FZ5" s="225"/>
      <c r="GA5" s="225"/>
      <c r="GB5" s="225"/>
      <c r="GC5" s="225"/>
      <c r="GD5" s="225"/>
      <c r="GE5" s="225"/>
      <c r="GF5" s="225"/>
      <c r="GG5" s="225"/>
      <c r="GH5" s="225"/>
      <c r="GI5" s="225"/>
      <c r="GJ5" s="225"/>
      <c r="GK5" s="225"/>
      <c r="GL5" s="225"/>
      <c r="GM5" s="225"/>
      <c r="GN5" s="225"/>
      <c r="GO5" s="225"/>
      <c r="GP5" s="225"/>
      <c r="GQ5" s="225"/>
      <c r="GR5" s="225"/>
      <c r="GS5" s="225"/>
      <c r="GT5" s="225"/>
      <c r="GU5" s="225"/>
      <c r="GV5" s="225"/>
      <c r="GW5" s="225"/>
      <c r="GX5" s="225"/>
      <c r="GY5" s="225"/>
      <c r="GZ5" s="225"/>
      <c r="HA5" s="225"/>
      <c r="HB5" s="225"/>
      <c r="HC5" s="225"/>
      <c r="HD5" s="225"/>
      <c r="HE5" s="225"/>
      <c r="HF5" s="225"/>
      <c r="HG5" s="225"/>
      <c r="HH5" s="225"/>
      <c r="HI5" s="225"/>
      <c r="HJ5" s="225"/>
      <c r="HK5" s="225"/>
      <c r="HL5" s="225"/>
      <c r="HM5" s="225"/>
      <c r="HN5" s="225"/>
      <c r="HO5" s="225"/>
      <c r="HP5" s="225"/>
      <c r="HQ5" s="225"/>
      <c r="HR5" s="225"/>
      <c r="HS5" s="225"/>
      <c r="HT5" s="225"/>
      <c r="HU5" s="225"/>
      <c r="HV5" s="225"/>
      <c r="HW5" s="225"/>
      <c r="HX5" s="225"/>
      <c r="HY5" s="225"/>
      <c r="HZ5" s="225"/>
      <c r="IA5" s="225"/>
      <c r="IB5" s="225"/>
      <c r="IC5" s="225"/>
      <c r="ID5" s="225"/>
      <c r="IE5" s="225"/>
      <c r="IF5" s="225"/>
      <c r="IG5" s="225"/>
      <c r="IH5" s="225"/>
      <c r="II5" s="225"/>
      <c r="IJ5" s="225"/>
      <c r="IK5" s="225"/>
      <c r="IL5" s="225"/>
      <c r="IM5" s="225"/>
      <c r="IN5" s="225"/>
      <c r="IO5" s="225"/>
      <c r="IP5" s="225"/>
      <c r="IQ5" s="225"/>
      <c r="IR5" s="225"/>
      <c r="IS5" s="225"/>
      <c r="IT5" s="225"/>
      <c r="IU5" s="225"/>
    </row>
    <row r="6" spans="1:255" s="230" customFormat="1" ht="21">
      <c r="A6" s="807" t="s">
        <v>372</v>
      </c>
      <c r="B6" s="807"/>
      <c r="C6" s="807"/>
      <c r="D6" s="4"/>
      <c r="E6" s="4"/>
      <c r="F6" s="4"/>
      <c r="G6" s="4"/>
      <c r="H6" s="4"/>
      <c r="I6" s="841"/>
      <c r="J6" s="841"/>
      <c r="K6" s="841"/>
      <c r="L6" s="841"/>
      <c r="M6" s="841"/>
      <c r="N6" s="841"/>
      <c r="O6" s="841"/>
      <c r="P6" s="841"/>
      <c r="Q6" s="228"/>
      <c r="R6" s="228"/>
      <c r="S6" s="228"/>
      <c r="T6" s="229"/>
      <c r="U6" s="229"/>
      <c r="V6" s="229"/>
      <c r="W6" s="229"/>
      <c r="X6" s="229"/>
      <c r="Y6" s="229"/>
      <c r="Z6" s="229"/>
      <c r="AA6" s="229"/>
      <c r="AB6" s="229"/>
      <c r="AC6" s="229"/>
      <c r="AD6" s="229"/>
      <c r="AE6" s="229"/>
      <c r="AF6" s="229"/>
      <c r="AG6" s="229"/>
      <c r="AH6" s="229"/>
      <c r="AI6" s="229"/>
      <c r="AJ6" s="229"/>
      <c r="AK6" s="229"/>
      <c r="AL6" s="229"/>
      <c r="AM6" s="229"/>
      <c r="AN6" s="229"/>
      <c r="AO6" s="229"/>
      <c r="AP6" s="229"/>
      <c r="AQ6" s="229"/>
      <c r="AR6" s="229"/>
      <c r="AS6" s="229"/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29"/>
      <c r="BE6" s="229"/>
      <c r="BF6" s="229"/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29"/>
      <c r="BR6" s="229"/>
      <c r="BS6" s="229"/>
      <c r="BT6" s="229"/>
      <c r="BU6" s="229"/>
      <c r="BV6" s="229"/>
      <c r="BW6" s="229"/>
      <c r="BX6" s="229"/>
      <c r="BY6" s="229"/>
      <c r="BZ6" s="229"/>
      <c r="CA6" s="229"/>
      <c r="CB6" s="229"/>
      <c r="CC6" s="229"/>
      <c r="CD6" s="229"/>
      <c r="CE6" s="229"/>
      <c r="CF6" s="229"/>
      <c r="CG6" s="229"/>
      <c r="CH6" s="229"/>
      <c r="CI6" s="229"/>
      <c r="CJ6" s="229"/>
      <c r="CK6" s="229"/>
      <c r="CL6" s="229"/>
      <c r="CM6" s="229"/>
      <c r="CN6" s="229"/>
      <c r="CO6" s="229"/>
      <c r="CP6" s="229"/>
      <c r="CQ6" s="229"/>
      <c r="CR6" s="229"/>
      <c r="CS6" s="229"/>
      <c r="CT6" s="229"/>
      <c r="CU6" s="229"/>
      <c r="CV6" s="229"/>
      <c r="CW6" s="229"/>
      <c r="CX6" s="229"/>
      <c r="CY6" s="229"/>
      <c r="CZ6" s="229"/>
      <c r="DA6" s="229"/>
      <c r="DB6" s="229"/>
      <c r="DC6" s="229"/>
      <c r="DD6" s="229"/>
      <c r="DE6" s="229"/>
      <c r="DF6" s="229"/>
      <c r="DG6" s="229"/>
      <c r="DH6" s="229"/>
      <c r="DI6" s="229"/>
      <c r="DJ6" s="229"/>
      <c r="DK6" s="229"/>
      <c r="DL6" s="229"/>
      <c r="DM6" s="229"/>
      <c r="DN6" s="229"/>
      <c r="DO6" s="229"/>
      <c r="DP6" s="229"/>
      <c r="DQ6" s="229"/>
      <c r="DR6" s="229"/>
      <c r="DS6" s="229"/>
      <c r="DT6" s="229"/>
      <c r="DU6" s="229"/>
      <c r="DV6" s="229"/>
      <c r="DW6" s="229"/>
      <c r="DX6" s="229"/>
      <c r="DY6" s="229"/>
      <c r="DZ6" s="229"/>
      <c r="EA6" s="229"/>
      <c r="EB6" s="229"/>
      <c r="EC6" s="229"/>
      <c r="ED6" s="229"/>
      <c r="EE6" s="229"/>
      <c r="EF6" s="229"/>
      <c r="EG6" s="229"/>
      <c r="EH6" s="229"/>
      <c r="EI6" s="229"/>
      <c r="EJ6" s="229"/>
      <c r="EK6" s="229"/>
      <c r="EL6" s="229"/>
      <c r="EM6" s="229"/>
      <c r="EN6" s="229"/>
      <c r="EO6" s="229"/>
      <c r="EP6" s="229"/>
      <c r="EQ6" s="229"/>
      <c r="ER6" s="229"/>
      <c r="ES6" s="229"/>
      <c r="ET6" s="229"/>
      <c r="EU6" s="229"/>
      <c r="EV6" s="229"/>
      <c r="EW6" s="229"/>
      <c r="EX6" s="229"/>
      <c r="EY6" s="229"/>
      <c r="EZ6" s="229"/>
      <c r="FA6" s="229"/>
      <c r="FB6" s="229"/>
      <c r="FC6" s="229"/>
      <c r="FD6" s="229"/>
      <c r="FE6" s="229"/>
      <c r="FF6" s="229"/>
      <c r="FG6" s="229"/>
      <c r="FH6" s="229"/>
      <c r="FI6" s="229"/>
      <c r="FJ6" s="229"/>
      <c r="FK6" s="229"/>
      <c r="FL6" s="229"/>
      <c r="FM6" s="229"/>
      <c r="FN6" s="229"/>
      <c r="FO6" s="229"/>
      <c r="FP6" s="229"/>
      <c r="FQ6" s="229"/>
      <c r="FR6" s="229"/>
      <c r="FS6" s="229"/>
      <c r="FT6" s="229"/>
      <c r="FU6" s="229"/>
      <c r="FV6" s="229"/>
      <c r="FW6" s="229"/>
      <c r="FX6" s="229"/>
      <c r="FY6" s="229"/>
      <c r="FZ6" s="229"/>
      <c r="GA6" s="229"/>
      <c r="GB6" s="229"/>
      <c r="GC6" s="229"/>
      <c r="GD6" s="229"/>
      <c r="GE6" s="229"/>
      <c r="GF6" s="229"/>
      <c r="GG6" s="229"/>
      <c r="GH6" s="229"/>
      <c r="GI6" s="229"/>
      <c r="GJ6" s="229"/>
      <c r="GK6" s="229"/>
      <c r="GL6" s="229"/>
      <c r="GM6" s="229"/>
      <c r="GN6" s="229"/>
      <c r="GO6" s="229"/>
      <c r="GP6" s="229"/>
      <c r="GQ6" s="229"/>
      <c r="GR6" s="229"/>
      <c r="GS6" s="229"/>
      <c r="GT6" s="229"/>
      <c r="GU6" s="229"/>
      <c r="GV6" s="229"/>
      <c r="GW6" s="229"/>
      <c r="GX6" s="229"/>
      <c r="GY6" s="229"/>
      <c r="GZ6" s="229"/>
      <c r="HA6" s="229"/>
      <c r="HB6" s="229"/>
      <c r="HC6" s="229"/>
      <c r="HD6" s="229"/>
      <c r="HE6" s="229"/>
      <c r="HF6" s="229"/>
      <c r="HG6" s="229"/>
      <c r="HH6" s="229"/>
      <c r="HI6" s="229"/>
      <c r="HJ6" s="229"/>
      <c r="HK6" s="229"/>
      <c r="HL6" s="229"/>
      <c r="HM6" s="229"/>
      <c r="HN6" s="229"/>
      <c r="HO6" s="229"/>
      <c r="HP6" s="229"/>
      <c r="HQ6" s="229"/>
      <c r="HR6" s="229"/>
      <c r="HS6" s="229"/>
      <c r="HT6" s="229"/>
      <c r="HU6" s="229"/>
      <c r="HV6" s="229"/>
      <c r="HW6" s="229"/>
      <c r="HX6" s="229"/>
      <c r="HY6" s="229"/>
      <c r="HZ6" s="229"/>
      <c r="IA6" s="229"/>
      <c r="IB6" s="229"/>
      <c r="IC6" s="229"/>
      <c r="ID6" s="229"/>
      <c r="IE6" s="229"/>
      <c r="IF6" s="229"/>
      <c r="IG6" s="229"/>
      <c r="IH6" s="229"/>
      <c r="II6" s="229"/>
      <c r="IJ6" s="229"/>
      <c r="IK6" s="229"/>
      <c r="IL6" s="229"/>
      <c r="IM6" s="229"/>
      <c r="IN6" s="229"/>
      <c r="IO6" s="229"/>
      <c r="IP6" s="229"/>
      <c r="IQ6" s="229"/>
      <c r="IR6" s="229"/>
      <c r="IS6" s="229"/>
      <c r="IT6" s="229"/>
      <c r="IU6" s="229"/>
    </row>
    <row r="7" spans="1:255" s="230" customFormat="1" ht="21.75" customHeight="1">
      <c r="A7" s="15" t="s">
        <v>373</v>
      </c>
      <c r="B7" s="15"/>
      <c r="C7" s="15"/>
      <c r="D7" s="12"/>
      <c r="E7" s="12"/>
      <c r="F7" s="12"/>
      <c r="G7" s="12"/>
      <c r="H7" s="9"/>
      <c r="I7" s="15"/>
      <c r="J7" s="15"/>
      <c r="K7" s="15"/>
      <c r="L7" s="15"/>
      <c r="M7" s="15"/>
      <c r="N7" s="15"/>
      <c r="O7" s="15"/>
      <c r="P7" s="15"/>
      <c r="Q7" s="228"/>
      <c r="R7" s="228"/>
      <c r="S7" s="228"/>
      <c r="T7" s="229"/>
      <c r="U7" s="229"/>
      <c r="V7" s="229"/>
      <c r="W7" s="229"/>
      <c r="X7" s="229"/>
      <c r="Y7" s="229"/>
      <c r="Z7" s="229"/>
      <c r="AA7" s="229"/>
      <c r="AB7" s="229"/>
      <c r="AC7" s="229"/>
      <c r="AD7" s="229"/>
      <c r="AE7" s="229"/>
      <c r="AF7" s="229"/>
      <c r="AG7" s="229"/>
      <c r="AH7" s="229"/>
      <c r="AI7" s="229"/>
      <c r="AJ7" s="229"/>
      <c r="AK7" s="229"/>
      <c r="AL7" s="229"/>
      <c r="AM7" s="229"/>
      <c r="AN7" s="229"/>
      <c r="AO7" s="229"/>
      <c r="AP7" s="229"/>
      <c r="AQ7" s="229"/>
      <c r="AR7" s="229"/>
      <c r="AS7" s="229"/>
      <c r="AT7" s="229"/>
      <c r="AU7" s="229"/>
      <c r="AV7" s="229"/>
      <c r="AW7" s="229"/>
      <c r="AX7" s="229"/>
      <c r="AY7" s="229"/>
      <c r="AZ7" s="229"/>
      <c r="BA7" s="229"/>
      <c r="BB7" s="229"/>
      <c r="BC7" s="229"/>
      <c r="BD7" s="229"/>
      <c r="BE7" s="229"/>
      <c r="BF7" s="229"/>
      <c r="BG7" s="229"/>
      <c r="BH7" s="229"/>
      <c r="BI7" s="229"/>
      <c r="BJ7" s="229"/>
      <c r="BK7" s="229"/>
      <c r="BL7" s="229"/>
      <c r="BM7" s="229"/>
      <c r="BN7" s="229"/>
      <c r="BO7" s="229"/>
      <c r="BP7" s="229"/>
      <c r="BQ7" s="229"/>
      <c r="BR7" s="229"/>
      <c r="BS7" s="229"/>
      <c r="BT7" s="229"/>
      <c r="BU7" s="229"/>
      <c r="BV7" s="229"/>
      <c r="BW7" s="229"/>
      <c r="BX7" s="229"/>
      <c r="BY7" s="229"/>
      <c r="BZ7" s="229"/>
      <c r="CA7" s="229"/>
      <c r="CB7" s="229"/>
      <c r="CC7" s="229"/>
      <c r="CD7" s="229"/>
      <c r="CE7" s="229"/>
      <c r="CF7" s="229"/>
      <c r="CG7" s="229"/>
      <c r="CH7" s="229"/>
      <c r="CI7" s="229"/>
      <c r="CJ7" s="229"/>
      <c r="CK7" s="229"/>
      <c r="CL7" s="229"/>
      <c r="CM7" s="229"/>
      <c r="CN7" s="229"/>
      <c r="CO7" s="229"/>
      <c r="CP7" s="229"/>
      <c r="CQ7" s="229"/>
      <c r="CR7" s="229"/>
      <c r="CS7" s="229"/>
      <c r="CT7" s="229"/>
      <c r="CU7" s="229"/>
      <c r="CV7" s="229"/>
      <c r="CW7" s="229"/>
      <c r="CX7" s="229"/>
      <c r="CY7" s="229"/>
      <c r="CZ7" s="229"/>
      <c r="DA7" s="229"/>
      <c r="DB7" s="229"/>
      <c r="DC7" s="229"/>
      <c r="DD7" s="229"/>
      <c r="DE7" s="229"/>
      <c r="DF7" s="229"/>
      <c r="DG7" s="229"/>
      <c r="DH7" s="229"/>
      <c r="DI7" s="229"/>
      <c r="DJ7" s="229"/>
      <c r="DK7" s="229"/>
      <c r="DL7" s="229"/>
      <c r="DM7" s="229"/>
      <c r="DN7" s="229"/>
      <c r="DO7" s="229"/>
      <c r="DP7" s="229"/>
      <c r="DQ7" s="229"/>
      <c r="DR7" s="229"/>
      <c r="DS7" s="229"/>
      <c r="DT7" s="229"/>
      <c r="DU7" s="229"/>
      <c r="DV7" s="229"/>
      <c r="DW7" s="229"/>
      <c r="DX7" s="229"/>
      <c r="DY7" s="229"/>
      <c r="DZ7" s="229"/>
      <c r="EA7" s="229"/>
      <c r="EB7" s="229"/>
      <c r="EC7" s="229"/>
      <c r="ED7" s="229"/>
      <c r="EE7" s="229"/>
      <c r="EF7" s="229"/>
      <c r="EG7" s="229"/>
      <c r="EH7" s="229"/>
      <c r="EI7" s="229"/>
      <c r="EJ7" s="229"/>
      <c r="EK7" s="229"/>
      <c r="EL7" s="229"/>
      <c r="EM7" s="229"/>
      <c r="EN7" s="229"/>
      <c r="EO7" s="229"/>
      <c r="EP7" s="229"/>
      <c r="EQ7" s="229"/>
      <c r="ER7" s="229"/>
      <c r="ES7" s="229"/>
      <c r="ET7" s="229"/>
      <c r="EU7" s="229"/>
      <c r="EV7" s="229"/>
      <c r="EW7" s="229"/>
      <c r="EX7" s="229"/>
      <c r="EY7" s="229"/>
      <c r="EZ7" s="229"/>
      <c r="FA7" s="229"/>
      <c r="FB7" s="229"/>
      <c r="FC7" s="229"/>
      <c r="FD7" s="229"/>
      <c r="FE7" s="229"/>
      <c r="FF7" s="229"/>
      <c r="FG7" s="229"/>
      <c r="FH7" s="229"/>
      <c r="FI7" s="229"/>
      <c r="FJ7" s="229"/>
      <c r="FK7" s="229"/>
      <c r="FL7" s="229"/>
      <c r="FM7" s="229"/>
      <c r="FN7" s="229"/>
      <c r="FO7" s="229"/>
      <c r="FP7" s="229"/>
      <c r="FQ7" s="229"/>
      <c r="FR7" s="229"/>
      <c r="FS7" s="229"/>
      <c r="FT7" s="229"/>
      <c r="FU7" s="229"/>
      <c r="FV7" s="229"/>
      <c r="FW7" s="229"/>
      <c r="FX7" s="229"/>
      <c r="FY7" s="229"/>
      <c r="FZ7" s="229"/>
      <c r="GA7" s="229"/>
      <c r="GB7" s="229"/>
      <c r="GC7" s="229"/>
      <c r="GD7" s="229"/>
      <c r="GE7" s="229"/>
      <c r="GF7" s="229"/>
      <c r="GG7" s="229"/>
      <c r="GH7" s="229"/>
      <c r="GI7" s="229"/>
      <c r="GJ7" s="229"/>
      <c r="GK7" s="229"/>
      <c r="GL7" s="229"/>
      <c r="GM7" s="229"/>
      <c r="GN7" s="229"/>
      <c r="GO7" s="229"/>
      <c r="GP7" s="229"/>
      <c r="GQ7" s="229"/>
      <c r="GR7" s="229"/>
      <c r="GS7" s="229"/>
      <c r="GT7" s="229"/>
      <c r="GU7" s="229"/>
      <c r="GV7" s="229"/>
      <c r="GW7" s="229"/>
      <c r="GX7" s="229"/>
      <c r="GY7" s="229"/>
      <c r="GZ7" s="229"/>
      <c r="HA7" s="229"/>
      <c r="HB7" s="229"/>
      <c r="HC7" s="229"/>
      <c r="HD7" s="229"/>
      <c r="HE7" s="229"/>
      <c r="HF7" s="229"/>
      <c r="HG7" s="229"/>
      <c r="HH7" s="229"/>
      <c r="HI7" s="229"/>
      <c r="HJ7" s="229"/>
      <c r="HK7" s="229"/>
      <c r="HL7" s="229"/>
      <c r="HM7" s="229"/>
      <c r="HN7" s="229"/>
      <c r="HO7" s="229"/>
      <c r="HP7" s="229"/>
      <c r="HQ7" s="229"/>
      <c r="HR7" s="229"/>
      <c r="HS7" s="229"/>
      <c r="HT7" s="229"/>
      <c r="HU7" s="229"/>
      <c r="HV7" s="229"/>
      <c r="HW7" s="229"/>
      <c r="HX7" s="229"/>
      <c r="HY7" s="229"/>
      <c r="HZ7" s="229"/>
      <c r="IA7" s="229"/>
      <c r="IB7" s="229"/>
      <c r="IC7" s="229"/>
      <c r="ID7" s="229"/>
      <c r="IE7" s="229"/>
      <c r="IF7" s="229"/>
      <c r="IG7" s="229"/>
      <c r="IH7" s="229"/>
      <c r="II7" s="229"/>
      <c r="IJ7" s="229"/>
      <c r="IK7" s="229"/>
      <c r="IL7" s="229"/>
      <c r="IM7" s="229"/>
      <c r="IN7" s="229"/>
      <c r="IO7" s="229"/>
      <c r="IP7" s="229"/>
      <c r="IQ7" s="229"/>
      <c r="IR7" s="229"/>
      <c r="IS7" s="229"/>
      <c r="IT7" s="229"/>
      <c r="IU7" s="229"/>
    </row>
    <row r="8" spans="1:255" s="231" customFormat="1" ht="28.5" customHeight="1">
      <c r="A8" s="15" t="s">
        <v>374</v>
      </c>
      <c r="B8" s="12"/>
      <c r="C8" s="175"/>
      <c r="D8" s="12"/>
      <c r="E8" s="12"/>
      <c r="F8" s="12"/>
      <c r="G8" s="12"/>
      <c r="H8" s="12"/>
      <c r="I8" s="15"/>
      <c r="J8" s="12"/>
      <c r="K8" s="175"/>
      <c r="L8" s="15"/>
      <c r="M8" s="12"/>
      <c r="N8" s="175"/>
      <c r="O8" s="15"/>
      <c r="P8" s="12"/>
      <c r="Q8" s="79"/>
      <c r="R8" s="79"/>
      <c r="S8" s="79"/>
    </row>
    <row r="9" spans="1:255" s="231" customFormat="1" ht="28.5" customHeight="1">
      <c r="A9" s="12" t="s">
        <v>7</v>
      </c>
      <c r="B9" s="12"/>
      <c r="C9" s="175"/>
      <c r="D9" s="12"/>
      <c r="E9" s="12"/>
      <c r="F9" s="12"/>
      <c r="G9" s="12"/>
      <c r="H9" s="15"/>
      <c r="I9" s="12"/>
      <c r="J9" s="12"/>
      <c r="K9" s="175"/>
      <c r="L9" s="12"/>
      <c r="M9" s="12"/>
      <c r="N9" s="175"/>
      <c r="O9" s="12"/>
      <c r="P9" s="12"/>
      <c r="Q9" s="79"/>
      <c r="R9" s="79"/>
      <c r="S9" s="79"/>
    </row>
    <row r="10" spans="1:255" s="231" customFormat="1" ht="28.5" customHeight="1">
      <c r="A10" s="15" t="s">
        <v>375</v>
      </c>
      <c r="B10" s="15"/>
      <c r="C10" s="768"/>
      <c r="D10" s="4"/>
      <c r="E10" s="4"/>
      <c r="F10" s="4"/>
      <c r="G10" s="4"/>
      <c r="H10" s="4"/>
      <c r="I10" s="12"/>
      <c r="J10" s="12"/>
      <c r="K10" s="175"/>
      <c r="L10" s="12"/>
      <c r="M10" s="12"/>
      <c r="N10" s="175"/>
      <c r="O10" s="12"/>
      <c r="P10" s="12"/>
      <c r="Q10" s="79"/>
      <c r="R10" s="79"/>
      <c r="S10" s="79"/>
    </row>
    <row r="11" spans="1:255" ht="15.75">
      <c r="A11" s="809" t="s">
        <v>376</v>
      </c>
      <c r="B11" s="809" t="s">
        <v>377</v>
      </c>
      <c r="C11" s="809" t="s">
        <v>378</v>
      </c>
      <c r="D11" s="832" t="s">
        <v>379</v>
      </c>
      <c r="E11" s="833"/>
      <c r="F11" s="834"/>
      <c r="G11" s="832" t="s">
        <v>13</v>
      </c>
      <c r="H11" s="833"/>
      <c r="I11" s="834"/>
      <c r="J11" s="832" t="s">
        <v>14</v>
      </c>
      <c r="K11" s="833"/>
      <c r="L11" s="834"/>
      <c r="M11" s="832" t="s">
        <v>15</v>
      </c>
      <c r="N11" s="833"/>
      <c r="O11" s="834"/>
      <c r="P11" s="835" t="s">
        <v>380</v>
      </c>
      <c r="Q11" s="836"/>
      <c r="R11" s="837"/>
      <c r="S11" s="838" t="s">
        <v>381</v>
      </c>
    </row>
    <row r="12" spans="1:255" ht="33" customHeight="1">
      <c r="A12" s="810"/>
      <c r="B12" s="810"/>
      <c r="C12" s="810"/>
      <c r="D12" s="694" t="s">
        <v>18</v>
      </c>
      <c r="E12" s="694" t="s">
        <v>19</v>
      </c>
      <c r="F12" s="694" t="s">
        <v>20</v>
      </c>
      <c r="G12" s="694" t="s">
        <v>21</v>
      </c>
      <c r="H12" s="694" t="s">
        <v>22</v>
      </c>
      <c r="I12" s="694" t="s">
        <v>23</v>
      </c>
      <c r="J12" s="694" t="s">
        <v>24</v>
      </c>
      <c r="K12" s="694" t="s">
        <v>25</v>
      </c>
      <c r="L12" s="694" t="s">
        <v>26</v>
      </c>
      <c r="M12" s="694" t="s">
        <v>27</v>
      </c>
      <c r="N12" s="694" t="s">
        <v>28</v>
      </c>
      <c r="O12" s="694" t="s">
        <v>29</v>
      </c>
      <c r="P12" s="694" t="s">
        <v>30</v>
      </c>
      <c r="Q12" s="694" t="s">
        <v>382</v>
      </c>
      <c r="R12" s="694" t="s">
        <v>32</v>
      </c>
      <c r="S12" s="839"/>
    </row>
    <row r="13" spans="1:255" s="234" customFormat="1" ht="49.5" customHeight="1">
      <c r="A13" s="24" t="s">
        <v>383</v>
      </c>
      <c r="B13" s="24" t="s">
        <v>384</v>
      </c>
      <c r="C13" s="24" t="s">
        <v>385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32">
        <f>P18+P23+P30+P33</f>
        <v>638800</v>
      </c>
      <c r="Q13" s="24"/>
      <c r="R13" s="24"/>
      <c r="S13" s="233" t="s">
        <v>386</v>
      </c>
    </row>
    <row r="14" spans="1:255" s="234" customFormat="1" ht="52.5" customHeight="1">
      <c r="A14" s="235" t="s">
        <v>387</v>
      </c>
      <c r="B14" s="236" t="s">
        <v>388</v>
      </c>
      <c r="C14" s="237" t="s">
        <v>389</v>
      </c>
      <c r="D14" s="238"/>
      <c r="E14" s="238"/>
      <c r="F14" s="239">
        <v>1</v>
      </c>
      <c r="G14" s="240"/>
      <c r="H14" s="240"/>
      <c r="I14" s="239">
        <v>1</v>
      </c>
      <c r="J14" s="240"/>
      <c r="K14" s="240"/>
      <c r="L14" s="239">
        <v>1</v>
      </c>
      <c r="M14" s="240"/>
      <c r="N14" s="241"/>
      <c r="O14" s="239">
        <v>1</v>
      </c>
      <c r="P14" s="242"/>
      <c r="Q14" s="243"/>
      <c r="R14" s="243"/>
      <c r="S14" s="244"/>
    </row>
    <row r="15" spans="1:255" s="234" customFormat="1" ht="84" customHeight="1">
      <c r="A15" s="245" t="s">
        <v>390</v>
      </c>
      <c r="B15" s="236" t="s">
        <v>391</v>
      </c>
      <c r="C15" s="38" t="s">
        <v>392</v>
      </c>
      <c r="D15" s="239">
        <v>1</v>
      </c>
      <c r="E15" s="245"/>
      <c r="F15" s="245"/>
      <c r="G15" s="245"/>
      <c r="H15" s="246"/>
      <c r="I15" s="245"/>
      <c r="J15" s="30"/>
      <c r="K15" s="245"/>
      <c r="L15" s="245"/>
      <c r="M15" s="245"/>
      <c r="N15" s="245"/>
      <c r="O15" s="245"/>
      <c r="P15" s="247"/>
      <c r="Q15" s="245"/>
      <c r="R15" s="245"/>
      <c r="S15" s="248"/>
    </row>
    <row r="16" spans="1:255" s="234" customFormat="1" ht="57.75" customHeight="1">
      <c r="A16" s="249" t="s">
        <v>393</v>
      </c>
      <c r="B16" s="38" t="s">
        <v>394</v>
      </c>
      <c r="C16" s="38" t="s">
        <v>395</v>
      </c>
      <c r="D16" s="250"/>
      <c r="E16" s="250"/>
      <c r="F16" s="250"/>
      <c r="G16" s="239">
        <v>1</v>
      </c>
      <c r="H16" s="245"/>
      <c r="I16" s="245"/>
      <c r="J16" s="245"/>
      <c r="K16" s="245"/>
      <c r="L16" s="245"/>
      <c r="M16" s="245"/>
      <c r="N16" s="245"/>
      <c r="O16" s="245"/>
      <c r="P16" s="247"/>
      <c r="Q16" s="245"/>
      <c r="R16" s="245"/>
      <c r="S16" s="248" t="s">
        <v>386</v>
      </c>
    </row>
    <row r="17" spans="1:19" s="234" customFormat="1" ht="69">
      <c r="A17" s="251" t="s">
        <v>396</v>
      </c>
      <c r="B17" s="38" t="s">
        <v>397</v>
      </c>
      <c r="C17" s="38" t="s">
        <v>398</v>
      </c>
      <c r="D17" s="245"/>
      <c r="E17" s="250"/>
      <c r="F17" s="250"/>
      <c r="G17" s="239">
        <v>20</v>
      </c>
      <c r="H17" s="245"/>
      <c r="I17" s="245"/>
      <c r="J17" s="30"/>
      <c r="K17" s="245"/>
      <c r="L17" s="245"/>
      <c r="M17" s="245"/>
      <c r="N17" s="245"/>
      <c r="O17" s="245"/>
      <c r="P17" s="252"/>
      <c r="Q17" s="245"/>
      <c r="R17" s="245"/>
      <c r="S17" s="253" t="s">
        <v>399</v>
      </c>
    </row>
    <row r="18" spans="1:19" s="234" customFormat="1" ht="51.75">
      <c r="A18" s="40" t="s">
        <v>400</v>
      </c>
      <c r="B18" s="40" t="s">
        <v>401</v>
      </c>
      <c r="C18" s="40" t="s">
        <v>402</v>
      </c>
      <c r="D18" s="249"/>
      <c r="E18" s="249"/>
      <c r="F18" s="249"/>
      <c r="G18" s="249"/>
      <c r="H18" s="249"/>
      <c r="I18" s="239">
        <v>1</v>
      </c>
      <c r="J18" s="239">
        <v>1</v>
      </c>
      <c r="K18" s="249"/>
      <c r="L18" s="249"/>
      <c r="M18" s="249"/>
      <c r="N18" s="249"/>
      <c r="O18" s="249"/>
      <c r="P18" s="254">
        <f>[7]Presupuesto!E71</f>
        <v>51000</v>
      </c>
      <c r="Q18" s="245"/>
      <c r="R18" s="245"/>
      <c r="S18" s="253" t="s">
        <v>399</v>
      </c>
    </row>
    <row r="19" spans="1:19" s="234" customFormat="1" ht="34.5">
      <c r="A19" s="38" t="s">
        <v>403</v>
      </c>
      <c r="B19" s="38" t="s">
        <v>404</v>
      </c>
      <c r="C19" s="38" t="s">
        <v>405</v>
      </c>
      <c r="D19" s="245"/>
      <c r="E19" s="245"/>
      <c r="F19" s="245"/>
      <c r="G19" s="249"/>
      <c r="H19" s="245"/>
      <c r="I19" s="245"/>
      <c r="J19" s="245"/>
      <c r="K19" s="239">
        <v>1</v>
      </c>
      <c r="L19" s="245"/>
      <c r="M19" s="245"/>
      <c r="N19" s="245"/>
      <c r="O19" s="245"/>
      <c r="P19" s="252"/>
      <c r="Q19" s="245"/>
      <c r="R19" s="245"/>
      <c r="S19" s="255" t="s">
        <v>406</v>
      </c>
    </row>
    <row r="20" spans="1:19" s="234" customFormat="1" ht="51.75">
      <c r="A20" s="38" t="s">
        <v>407</v>
      </c>
      <c r="B20" s="38" t="s">
        <v>408</v>
      </c>
      <c r="C20" s="38" t="s">
        <v>409</v>
      </c>
      <c r="D20" s="245"/>
      <c r="E20" s="245"/>
      <c r="F20" s="245"/>
      <c r="G20" s="245"/>
      <c r="H20" s="245"/>
      <c r="I20" s="245"/>
      <c r="J20" s="30"/>
      <c r="K20" s="256"/>
      <c r="L20" s="239">
        <v>1</v>
      </c>
      <c r="M20" s="245"/>
      <c r="N20" s="245"/>
      <c r="O20" s="245"/>
      <c r="P20" s="252"/>
      <c r="Q20" s="245"/>
      <c r="R20" s="245"/>
      <c r="S20" s="253" t="s">
        <v>410</v>
      </c>
    </row>
    <row r="21" spans="1:19" s="234" customFormat="1" ht="42.75" customHeight="1">
      <c r="A21" s="246" t="s">
        <v>411</v>
      </c>
      <c r="B21" s="246" t="s">
        <v>412</v>
      </c>
      <c r="C21" s="246" t="s">
        <v>413</v>
      </c>
      <c r="D21" s="246"/>
      <c r="E21" s="246"/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57"/>
      <c r="Q21" s="246"/>
      <c r="R21" s="246"/>
      <c r="S21" s="257" t="s">
        <v>410</v>
      </c>
    </row>
    <row r="22" spans="1:19" s="234" customFormat="1" ht="45.75" customHeight="1">
      <c r="A22" s="38" t="s">
        <v>414</v>
      </c>
      <c r="B22" s="38" t="s">
        <v>415</v>
      </c>
      <c r="C22" s="38" t="s">
        <v>416</v>
      </c>
      <c r="D22" s="245"/>
      <c r="E22" s="245"/>
      <c r="F22" s="245"/>
      <c r="G22" s="245"/>
      <c r="H22" s="245"/>
      <c r="I22" s="245"/>
      <c r="J22" s="239">
        <v>15</v>
      </c>
      <c r="K22" s="239">
        <v>15</v>
      </c>
      <c r="L22" s="245"/>
      <c r="M22" s="245"/>
      <c r="N22" s="245"/>
      <c r="O22" s="245"/>
      <c r="P22" s="258"/>
      <c r="Q22" s="245"/>
      <c r="R22" s="245"/>
      <c r="S22" s="253" t="s">
        <v>417</v>
      </c>
    </row>
    <row r="23" spans="1:19" s="234" customFormat="1" ht="34.5">
      <c r="A23" s="40" t="s">
        <v>418</v>
      </c>
      <c r="B23" s="40" t="s">
        <v>419</v>
      </c>
      <c r="C23" s="40" t="s">
        <v>420</v>
      </c>
      <c r="D23" s="249"/>
      <c r="E23" s="249"/>
      <c r="F23" s="249"/>
      <c r="G23" s="249"/>
      <c r="H23" s="249"/>
      <c r="I23" s="249"/>
      <c r="J23" s="49"/>
      <c r="K23" s="249"/>
      <c r="L23" s="239">
        <v>1</v>
      </c>
      <c r="M23" s="249"/>
      <c r="N23" s="249"/>
      <c r="O23" s="249"/>
      <c r="P23" s="254">
        <f>[7]Presupuesto!E80</f>
        <v>568750</v>
      </c>
      <c r="Q23" s="249"/>
      <c r="R23" s="245"/>
      <c r="S23" s="30" t="s">
        <v>386</v>
      </c>
    </row>
    <row r="24" spans="1:19" s="234" customFormat="1" ht="34.5">
      <c r="A24" s="40" t="s">
        <v>421</v>
      </c>
      <c r="B24" s="40" t="s">
        <v>422</v>
      </c>
      <c r="C24" s="40" t="s">
        <v>423</v>
      </c>
      <c r="D24" s="249"/>
      <c r="E24" s="249"/>
      <c r="F24" s="249"/>
      <c r="G24" s="249"/>
      <c r="H24" s="249"/>
      <c r="I24" s="249"/>
      <c r="J24" s="49"/>
      <c r="K24" s="249"/>
      <c r="L24" s="239">
        <v>1</v>
      </c>
      <c r="M24" s="249"/>
      <c r="N24" s="249"/>
      <c r="O24" s="249"/>
      <c r="P24" s="254">
        <f>[7]Presupuesto!E87</f>
        <v>103000</v>
      </c>
      <c r="Q24" s="249"/>
      <c r="R24" s="245"/>
      <c r="S24" s="30" t="s">
        <v>424</v>
      </c>
    </row>
    <row r="25" spans="1:19" s="234" customFormat="1" ht="34.5">
      <c r="A25" s="249" t="s">
        <v>425</v>
      </c>
      <c r="B25" s="40" t="s">
        <v>426</v>
      </c>
      <c r="C25" s="40" t="s">
        <v>426</v>
      </c>
      <c r="D25" s="249"/>
      <c r="E25" s="249"/>
      <c r="F25" s="249"/>
      <c r="G25" s="249"/>
      <c r="H25" s="249"/>
      <c r="I25" s="249"/>
      <c r="J25" s="49"/>
      <c r="K25" s="249"/>
      <c r="L25" s="249"/>
      <c r="M25" s="249"/>
      <c r="N25" s="259"/>
      <c r="O25" s="249"/>
      <c r="P25" s="260"/>
      <c r="Q25" s="249"/>
      <c r="R25" s="245"/>
      <c r="S25" s="30"/>
    </row>
    <row r="26" spans="1:19" s="234" customFormat="1" ht="17.25">
      <c r="A26" s="40" t="s">
        <v>427</v>
      </c>
      <c r="B26" s="40" t="s">
        <v>428</v>
      </c>
      <c r="C26" s="40" t="s">
        <v>428</v>
      </c>
      <c r="D26" s="249"/>
      <c r="E26" s="239">
        <v>1</v>
      </c>
      <c r="F26" s="256"/>
      <c r="G26" s="256"/>
      <c r="H26" s="256"/>
      <c r="I26" s="245"/>
      <c r="J26" s="246"/>
      <c r="K26" s="249"/>
      <c r="L26" s="249"/>
      <c r="M26" s="249"/>
      <c r="N26" s="249"/>
      <c r="O26" s="249"/>
      <c r="P26" s="261"/>
      <c r="Q26" s="249"/>
      <c r="R26" s="245"/>
      <c r="S26" s="30"/>
    </row>
    <row r="27" spans="1:19" s="234" customFormat="1" ht="51.75">
      <c r="A27" s="40" t="s">
        <v>429</v>
      </c>
      <c r="B27" s="40" t="s">
        <v>430</v>
      </c>
      <c r="C27" s="40" t="s">
        <v>431</v>
      </c>
      <c r="D27" s="239">
        <v>50</v>
      </c>
      <c r="E27" s="249"/>
      <c r="F27" s="249"/>
      <c r="G27" s="239">
        <v>50</v>
      </c>
      <c r="H27" s="249"/>
      <c r="I27" s="256"/>
      <c r="J27" s="239">
        <v>50</v>
      </c>
      <c r="K27" s="249"/>
      <c r="L27" s="249"/>
      <c r="M27" s="239">
        <v>50</v>
      </c>
      <c r="N27" s="249"/>
      <c r="O27" s="249"/>
      <c r="P27" s="261"/>
      <c r="Q27" s="249"/>
      <c r="R27" s="245"/>
      <c r="S27" s="30"/>
    </row>
    <row r="28" spans="1:19" s="234" customFormat="1" ht="45">
      <c r="A28" s="246" t="s">
        <v>432</v>
      </c>
      <c r="B28" s="246" t="s">
        <v>433</v>
      </c>
      <c r="C28" s="246" t="s">
        <v>434</v>
      </c>
      <c r="D28" s="246"/>
      <c r="E28" s="246"/>
      <c r="F28" s="246"/>
      <c r="G28" s="246"/>
      <c r="H28" s="246"/>
      <c r="I28" s="256"/>
      <c r="J28" s="256"/>
      <c r="K28" s="256"/>
      <c r="L28" s="256"/>
      <c r="M28" s="246"/>
      <c r="N28" s="246"/>
      <c r="O28" s="246"/>
      <c r="P28" s="257"/>
      <c r="Q28" s="246"/>
      <c r="R28" s="246"/>
      <c r="S28" s="257" t="s">
        <v>410</v>
      </c>
    </row>
    <row r="29" spans="1:19" s="234" customFormat="1" ht="51.75">
      <c r="A29" s="38" t="s">
        <v>435</v>
      </c>
      <c r="B29" s="38" t="s">
        <v>436</v>
      </c>
      <c r="C29" s="38" t="s">
        <v>437</v>
      </c>
      <c r="D29" s="245"/>
      <c r="E29" s="245"/>
      <c r="F29" s="245"/>
      <c r="G29" s="245"/>
      <c r="H29" s="256"/>
      <c r="I29" s="256"/>
      <c r="J29" s="239">
        <v>1</v>
      </c>
      <c r="K29" s="245"/>
      <c r="L29" s="245"/>
      <c r="M29" s="245"/>
      <c r="N29" s="245"/>
      <c r="O29" s="245"/>
      <c r="P29" s="252"/>
      <c r="Q29" s="245"/>
      <c r="R29" s="245"/>
      <c r="S29" s="253" t="s">
        <v>410</v>
      </c>
    </row>
    <row r="30" spans="1:19" s="234" customFormat="1" ht="69">
      <c r="A30" s="52" t="s">
        <v>438</v>
      </c>
      <c r="B30" s="28" t="s">
        <v>439</v>
      </c>
      <c r="C30" s="28" t="s">
        <v>440</v>
      </c>
      <c r="D30" s="30"/>
      <c r="E30" s="30"/>
      <c r="F30" s="30"/>
      <c r="G30" s="30"/>
      <c r="H30" s="30"/>
      <c r="I30" s="30"/>
      <c r="J30" s="239">
        <v>15</v>
      </c>
      <c r="K30" s="239">
        <v>15</v>
      </c>
      <c r="L30" s="30"/>
      <c r="M30" s="30"/>
      <c r="N30" s="30"/>
      <c r="O30" s="30"/>
      <c r="P30" s="254">
        <f>[7]Presupuesto!E92</f>
        <v>13050</v>
      </c>
      <c r="Q30" s="262"/>
      <c r="R30" s="263"/>
      <c r="S30" s="253" t="s">
        <v>410</v>
      </c>
    </row>
    <row r="31" spans="1:19" s="234" customFormat="1" ht="51.75">
      <c r="A31" s="245" t="s">
        <v>441</v>
      </c>
      <c r="B31" s="28" t="s">
        <v>442</v>
      </c>
      <c r="C31" s="28" t="s">
        <v>443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239">
        <v>1</v>
      </c>
      <c r="P31" s="264"/>
      <c r="Q31" s="262"/>
      <c r="R31" s="263"/>
      <c r="S31" s="253" t="s">
        <v>417</v>
      </c>
    </row>
    <row r="32" spans="1:19" s="234" customFormat="1" ht="34.5">
      <c r="A32" s="249" t="s">
        <v>444</v>
      </c>
      <c r="B32" s="28" t="s">
        <v>445</v>
      </c>
      <c r="C32" s="28" t="s">
        <v>446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 t="s">
        <v>447</v>
      </c>
      <c r="O32" s="239">
        <v>1</v>
      </c>
      <c r="P32" s="265"/>
      <c r="Q32" s="262"/>
      <c r="R32" s="263"/>
      <c r="S32" s="253" t="s">
        <v>417</v>
      </c>
    </row>
    <row r="33" spans="1:19" s="234" customFormat="1" ht="61.5" customHeight="1">
      <c r="A33" s="38" t="s">
        <v>448</v>
      </c>
      <c r="B33" s="28" t="s">
        <v>449</v>
      </c>
      <c r="C33" s="28" t="s">
        <v>450</v>
      </c>
      <c r="D33" s="30"/>
      <c r="E33" s="30"/>
      <c r="F33" s="30"/>
      <c r="G33" s="30"/>
      <c r="H33" s="30"/>
      <c r="I33" s="30"/>
      <c r="J33" s="30"/>
      <c r="K33" s="30"/>
      <c r="L33" s="30"/>
      <c r="M33" s="239">
        <v>15</v>
      </c>
      <c r="N33" s="30"/>
      <c r="O33" s="30"/>
      <c r="P33" s="266">
        <f>[7]Presupuesto!E99</f>
        <v>6000</v>
      </c>
      <c r="Q33" s="262"/>
      <c r="R33" s="263"/>
      <c r="S33" s="253" t="s">
        <v>451</v>
      </c>
    </row>
    <row r="34" spans="1:19" s="234" customFormat="1" ht="40.5" customHeight="1">
      <c r="A34" s="38" t="s">
        <v>452</v>
      </c>
      <c r="B34" s="28" t="s">
        <v>453</v>
      </c>
      <c r="C34" s="28" t="s">
        <v>454</v>
      </c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49"/>
      <c r="O34" s="239">
        <v>1</v>
      </c>
      <c r="P34" s="264"/>
      <c r="Q34" s="262"/>
      <c r="R34" s="263"/>
      <c r="S34" s="248" t="s">
        <v>455</v>
      </c>
    </row>
    <row r="35" spans="1:19" s="234" customFormat="1" ht="81" customHeight="1">
      <c r="A35" s="24" t="s">
        <v>456</v>
      </c>
      <c r="B35" s="24" t="s">
        <v>457</v>
      </c>
      <c r="C35" s="24" t="s">
        <v>458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32">
        <f>P40</f>
        <v>120500</v>
      </c>
      <c r="Q35" s="24"/>
      <c r="R35" s="24"/>
      <c r="S35" s="233" t="s">
        <v>410</v>
      </c>
    </row>
    <row r="36" spans="1:19" s="234" customFormat="1" ht="78" customHeight="1">
      <c r="A36" s="42" t="s">
        <v>459</v>
      </c>
      <c r="B36" s="27" t="s">
        <v>460</v>
      </c>
      <c r="C36" s="27" t="s">
        <v>461</v>
      </c>
      <c r="D36" s="239">
        <v>3</v>
      </c>
      <c r="E36" s="239">
        <v>4</v>
      </c>
      <c r="F36" s="239">
        <v>3</v>
      </c>
      <c r="G36" s="239">
        <v>5</v>
      </c>
      <c r="H36" s="239">
        <v>7</v>
      </c>
      <c r="I36" s="239">
        <v>2</v>
      </c>
      <c r="J36" s="239">
        <v>1</v>
      </c>
      <c r="K36" s="239">
        <v>3</v>
      </c>
      <c r="L36" s="239">
        <v>4</v>
      </c>
      <c r="M36" s="239">
        <v>5</v>
      </c>
      <c r="N36" s="239">
        <v>2</v>
      </c>
      <c r="O36" s="239">
        <v>1</v>
      </c>
      <c r="P36" s="52"/>
      <c r="Q36" s="52"/>
      <c r="R36" s="52"/>
      <c r="S36" s="267" t="s">
        <v>410</v>
      </c>
    </row>
    <row r="37" spans="1:19" s="234" customFormat="1" ht="51.75">
      <c r="A37" s="27" t="s">
        <v>462</v>
      </c>
      <c r="B37" s="27" t="s">
        <v>463</v>
      </c>
      <c r="C37" s="38" t="s">
        <v>464</v>
      </c>
      <c r="D37" s="239">
        <v>2</v>
      </c>
      <c r="E37" s="239">
        <v>1</v>
      </c>
      <c r="F37" s="239">
        <v>3</v>
      </c>
      <c r="G37" s="239">
        <v>3</v>
      </c>
      <c r="H37" s="239">
        <v>3</v>
      </c>
      <c r="I37" s="239">
        <v>4</v>
      </c>
      <c r="J37" s="239">
        <v>2</v>
      </c>
      <c r="K37" s="239">
        <v>2</v>
      </c>
      <c r="L37" s="239">
        <v>2</v>
      </c>
      <c r="M37" s="239">
        <v>1</v>
      </c>
      <c r="N37" s="239">
        <v>1</v>
      </c>
      <c r="O37" s="239">
        <v>1</v>
      </c>
      <c r="P37" s="265" t="s">
        <v>465</v>
      </c>
      <c r="Q37" s="262"/>
      <c r="R37" s="263"/>
      <c r="S37" s="268" t="s">
        <v>386</v>
      </c>
    </row>
    <row r="38" spans="1:19" s="234" customFormat="1" ht="51.75">
      <c r="A38" s="27" t="s">
        <v>466</v>
      </c>
      <c r="B38" s="27" t="s">
        <v>467</v>
      </c>
      <c r="C38" s="38" t="s">
        <v>468</v>
      </c>
      <c r="D38" s="239">
        <v>1</v>
      </c>
      <c r="E38" s="239">
        <v>1</v>
      </c>
      <c r="F38" s="239">
        <v>2</v>
      </c>
      <c r="G38" s="239">
        <v>1</v>
      </c>
      <c r="H38" s="239">
        <v>2</v>
      </c>
      <c r="I38" s="239">
        <v>1</v>
      </c>
      <c r="J38" s="239">
        <v>1</v>
      </c>
      <c r="K38" s="239">
        <v>1</v>
      </c>
      <c r="L38" s="239">
        <v>1</v>
      </c>
      <c r="M38" s="239">
        <v>1</v>
      </c>
      <c r="N38" s="239">
        <v>2</v>
      </c>
      <c r="O38" s="239">
        <v>1</v>
      </c>
      <c r="P38" s="264" t="s">
        <v>465</v>
      </c>
      <c r="Q38" s="262"/>
      <c r="R38" s="263"/>
      <c r="S38" s="269"/>
    </row>
    <row r="39" spans="1:19" s="234" customFormat="1" ht="51.75">
      <c r="A39" s="27" t="s">
        <v>469</v>
      </c>
      <c r="B39" s="27" t="s">
        <v>470</v>
      </c>
      <c r="C39" s="27" t="s">
        <v>471</v>
      </c>
      <c r="D39" s="30"/>
      <c r="E39" s="30"/>
      <c r="F39" s="30"/>
      <c r="G39" s="30"/>
      <c r="H39" s="30"/>
      <c r="I39" s="30"/>
      <c r="J39" s="239">
        <v>1</v>
      </c>
      <c r="K39" s="30"/>
      <c r="L39" s="245"/>
      <c r="M39" s="30"/>
      <c r="N39" s="30"/>
      <c r="O39" s="30"/>
      <c r="P39" s="264">
        <v>120500</v>
      </c>
      <c r="Q39" s="52"/>
      <c r="R39" s="52"/>
      <c r="S39" s="268" t="s">
        <v>472</v>
      </c>
    </row>
    <row r="40" spans="1:19" s="234" customFormat="1" ht="51.75">
      <c r="A40" s="26" t="s">
        <v>473</v>
      </c>
      <c r="B40" s="26" t="s">
        <v>474</v>
      </c>
      <c r="C40" s="26" t="s">
        <v>454</v>
      </c>
      <c r="D40" s="49"/>
      <c r="E40" s="49"/>
      <c r="F40" s="49"/>
      <c r="G40" s="49"/>
      <c r="H40" s="49"/>
      <c r="I40" s="49"/>
      <c r="J40" s="239">
        <v>1</v>
      </c>
      <c r="K40" s="49"/>
      <c r="L40" s="249"/>
      <c r="M40" s="49"/>
      <c r="N40" s="49"/>
      <c r="O40" s="49"/>
      <c r="P40" s="264">
        <v>120500</v>
      </c>
      <c r="Q40" s="52"/>
      <c r="R40" s="52"/>
      <c r="S40" s="268" t="s">
        <v>472</v>
      </c>
    </row>
    <row r="41" spans="1:19" s="234" customFormat="1" ht="51" customHeight="1">
      <c r="A41" s="24" t="s">
        <v>475</v>
      </c>
      <c r="B41" s="24" t="s">
        <v>476</v>
      </c>
      <c r="C41" s="24" t="s">
        <v>477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32">
        <f>P42</f>
        <v>11250</v>
      </c>
      <c r="Q41" s="24"/>
      <c r="R41" s="24"/>
      <c r="S41" s="233" t="s">
        <v>386</v>
      </c>
    </row>
    <row r="42" spans="1:19" s="234" customFormat="1" ht="51.75">
      <c r="A42" s="27" t="s">
        <v>478</v>
      </c>
      <c r="B42" s="27" t="s">
        <v>479</v>
      </c>
      <c r="C42" s="27" t="s">
        <v>480</v>
      </c>
      <c r="D42" s="30"/>
      <c r="E42" s="30"/>
      <c r="F42" s="30"/>
      <c r="G42" s="30"/>
      <c r="H42" s="30"/>
      <c r="I42" s="239">
        <v>1</v>
      </c>
      <c r="J42" s="30"/>
      <c r="K42" s="30"/>
      <c r="L42" s="256"/>
      <c r="M42" s="49"/>
      <c r="N42" s="49"/>
      <c r="O42" s="256"/>
      <c r="P42" s="270">
        <v>11250</v>
      </c>
      <c r="Q42" s="52"/>
      <c r="R42" s="52"/>
      <c r="S42" s="271" t="s">
        <v>481</v>
      </c>
    </row>
    <row r="43" spans="1:19" s="234" customFormat="1" ht="45">
      <c r="A43" s="52" t="s">
        <v>482</v>
      </c>
      <c r="B43" s="27" t="s">
        <v>483</v>
      </c>
      <c r="C43" s="27" t="s">
        <v>484</v>
      </c>
      <c r="D43" s="239">
        <v>1</v>
      </c>
      <c r="E43" s="250"/>
      <c r="F43" s="250"/>
      <c r="G43" s="250"/>
      <c r="H43" s="250"/>
      <c r="I43" s="250"/>
      <c r="J43" s="250"/>
      <c r="K43" s="250"/>
      <c r="L43" s="250"/>
      <c r="M43" s="250"/>
      <c r="N43" s="250"/>
      <c r="O43" s="250"/>
      <c r="P43" s="270"/>
      <c r="Q43" s="52"/>
      <c r="R43" s="52"/>
      <c r="S43" s="271" t="s">
        <v>485</v>
      </c>
    </row>
    <row r="44" spans="1:19" s="234" customFormat="1" ht="51.75">
      <c r="A44" s="27" t="s">
        <v>486</v>
      </c>
      <c r="B44" s="27" t="s">
        <v>487</v>
      </c>
      <c r="C44" s="27" t="s">
        <v>488</v>
      </c>
      <c r="D44" s="256"/>
      <c r="E44" s="256"/>
      <c r="F44" s="256"/>
      <c r="G44" s="256"/>
      <c r="H44" s="256"/>
      <c r="I44" s="239">
        <v>1</v>
      </c>
      <c r="J44" s="256"/>
      <c r="K44" s="256"/>
      <c r="L44" s="256"/>
      <c r="M44" s="256"/>
      <c r="N44" s="256"/>
      <c r="O44" s="239">
        <v>1</v>
      </c>
      <c r="P44" s="265"/>
      <c r="Q44" s="52"/>
      <c r="R44" s="52"/>
      <c r="S44" s="53" t="s">
        <v>489</v>
      </c>
    </row>
    <row r="45" spans="1:19" s="234" customFormat="1" ht="60.75" customHeight="1">
      <c r="A45" s="24" t="s">
        <v>490</v>
      </c>
      <c r="B45" s="24" t="s">
        <v>491</v>
      </c>
      <c r="C45" s="24" t="s">
        <v>492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72">
        <f>P46+P47+P48+P49+P50+P51</f>
        <v>251000</v>
      </c>
      <c r="Q45" s="24"/>
      <c r="R45" s="24"/>
      <c r="S45" s="233" t="s">
        <v>410</v>
      </c>
    </row>
    <row r="46" spans="1:19" s="234" customFormat="1" ht="34.5">
      <c r="A46" s="27" t="s">
        <v>493</v>
      </c>
      <c r="B46" s="27" t="s">
        <v>494</v>
      </c>
      <c r="C46" s="27" t="s">
        <v>495</v>
      </c>
      <c r="D46" s="250"/>
      <c r="E46" s="250"/>
      <c r="F46" s="250"/>
      <c r="G46" s="250"/>
      <c r="H46" s="250"/>
      <c r="I46" s="250"/>
      <c r="J46" s="250"/>
      <c r="K46" s="250"/>
      <c r="L46" s="250"/>
      <c r="M46" s="250"/>
      <c r="N46" s="250"/>
      <c r="O46" s="250"/>
      <c r="P46" s="273">
        <f>P52</f>
        <v>0</v>
      </c>
      <c r="Q46" s="37"/>
      <c r="R46" s="37"/>
      <c r="S46" s="274"/>
    </row>
    <row r="47" spans="1:19" s="234" customFormat="1" ht="51.75">
      <c r="A47" s="27" t="s">
        <v>496</v>
      </c>
      <c r="B47" s="27" t="s">
        <v>497</v>
      </c>
      <c r="C47" s="26" t="s">
        <v>498</v>
      </c>
      <c r="D47" s="239">
        <v>4</v>
      </c>
      <c r="E47" s="239">
        <v>4</v>
      </c>
      <c r="F47" s="239">
        <v>4</v>
      </c>
      <c r="G47" s="239">
        <v>4</v>
      </c>
      <c r="H47" s="239">
        <v>4</v>
      </c>
      <c r="I47" s="239">
        <v>4</v>
      </c>
      <c r="J47" s="239">
        <v>4</v>
      </c>
      <c r="K47" s="239">
        <v>4</v>
      </c>
      <c r="L47" s="239">
        <v>4</v>
      </c>
      <c r="M47" s="239">
        <v>4</v>
      </c>
      <c r="N47" s="239">
        <v>4</v>
      </c>
      <c r="O47" s="239">
        <v>4</v>
      </c>
      <c r="P47" s="273"/>
      <c r="Q47" s="262"/>
      <c r="R47" s="263"/>
      <c r="S47" s="28"/>
    </row>
    <row r="48" spans="1:19" s="234" customFormat="1" ht="34.5">
      <c r="A48" s="27" t="s">
        <v>499</v>
      </c>
      <c r="B48" s="27" t="s">
        <v>500</v>
      </c>
      <c r="C48" s="26" t="s">
        <v>501</v>
      </c>
      <c r="D48" s="239">
        <v>4</v>
      </c>
      <c r="E48" s="239">
        <v>4</v>
      </c>
      <c r="F48" s="239">
        <v>4</v>
      </c>
      <c r="G48" s="239">
        <v>4</v>
      </c>
      <c r="H48" s="239">
        <v>4</v>
      </c>
      <c r="I48" s="239">
        <v>4</v>
      </c>
      <c r="J48" s="239">
        <v>4</v>
      </c>
      <c r="K48" s="239">
        <v>4</v>
      </c>
      <c r="L48" s="239">
        <v>4</v>
      </c>
      <c r="M48" s="239">
        <v>4</v>
      </c>
      <c r="N48" s="239">
        <v>3</v>
      </c>
      <c r="O48" s="239">
        <v>2</v>
      </c>
      <c r="P48" s="30"/>
      <c r="Q48" s="262"/>
      <c r="R48" s="263"/>
      <c r="S48" s="28"/>
    </row>
    <row r="49" spans="1:19" s="234" customFormat="1" ht="51.75">
      <c r="A49" s="27" t="s">
        <v>502</v>
      </c>
      <c r="B49" s="27" t="s">
        <v>503</v>
      </c>
      <c r="C49" s="26" t="s">
        <v>504</v>
      </c>
      <c r="D49" s="239">
        <v>12</v>
      </c>
      <c r="E49" s="239">
        <v>12</v>
      </c>
      <c r="F49" s="239">
        <v>12</v>
      </c>
      <c r="G49" s="239">
        <v>12</v>
      </c>
      <c r="H49" s="239">
        <v>12</v>
      </c>
      <c r="I49" s="239">
        <v>12</v>
      </c>
      <c r="J49" s="239">
        <v>12</v>
      </c>
      <c r="K49" s="239">
        <v>12</v>
      </c>
      <c r="L49" s="239">
        <v>12</v>
      </c>
      <c r="M49" s="239">
        <v>12</v>
      </c>
      <c r="N49" s="239">
        <v>12</v>
      </c>
      <c r="O49" s="239">
        <v>12</v>
      </c>
      <c r="P49" s="30"/>
      <c r="Q49" s="262"/>
      <c r="R49" s="263"/>
      <c r="S49" s="28"/>
    </row>
    <row r="50" spans="1:19" s="234" customFormat="1" ht="34.5">
      <c r="A50" s="38" t="s">
        <v>505</v>
      </c>
      <c r="B50" s="27" t="s">
        <v>506</v>
      </c>
      <c r="C50" s="27" t="s">
        <v>507</v>
      </c>
      <c r="D50" s="239">
        <v>1</v>
      </c>
      <c r="E50" s="239">
        <v>1</v>
      </c>
      <c r="F50" s="239">
        <v>1</v>
      </c>
      <c r="G50" s="239">
        <v>1</v>
      </c>
      <c r="H50" s="239">
        <v>1</v>
      </c>
      <c r="I50" s="239">
        <v>1</v>
      </c>
      <c r="J50" s="239">
        <v>1</v>
      </c>
      <c r="K50" s="239">
        <v>1</v>
      </c>
      <c r="L50" s="239">
        <v>1</v>
      </c>
      <c r="M50" s="239">
        <v>1</v>
      </c>
      <c r="N50" s="239">
        <v>1</v>
      </c>
      <c r="O50" s="239">
        <v>1</v>
      </c>
      <c r="P50" s="30">
        <v>251000</v>
      </c>
      <c r="Q50" s="262"/>
      <c r="R50" s="263"/>
      <c r="S50" s="28" t="s">
        <v>508</v>
      </c>
    </row>
    <row r="51" spans="1:19" s="234" customFormat="1" ht="51.75">
      <c r="A51" s="38" t="s">
        <v>509</v>
      </c>
      <c r="B51" s="27" t="s">
        <v>510</v>
      </c>
      <c r="C51" s="27" t="s">
        <v>511</v>
      </c>
      <c r="D51" s="239">
        <v>1</v>
      </c>
      <c r="E51" s="239">
        <v>1</v>
      </c>
      <c r="F51" s="239">
        <v>1</v>
      </c>
      <c r="G51" s="239">
        <v>1</v>
      </c>
      <c r="H51" s="239">
        <v>1</v>
      </c>
      <c r="I51" s="239">
        <v>1</v>
      </c>
      <c r="J51" s="239">
        <v>1</v>
      </c>
      <c r="K51" s="239">
        <v>1</v>
      </c>
      <c r="L51" s="239">
        <v>1</v>
      </c>
      <c r="M51" s="239">
        <v>1</v>
      </c>
      <c r="N51" s="239">
        <v>1</v>
      </c>
      <c r="O51" s="239">
        <v>1</v>
      </c>
      <c r="P51" s="265"/>
      <c r="Q51" s="262"/>
      <c r="R51" s="263"/>
      <c r="S51" s="28"/>
    </row>
    <row r="52" spans="1:19" s="234" customFormat="1" ht="54" customHeight="1">
      <c r="A52" s="24" t="s">
        <v>512</v>
      </c>
      <c r="B52" s="24" t="s">
        <v>513</v>
      </c>
      <c r="C52" s="24" t="s">
        <v>514</v>
      </c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33" t="s">
        <v>386</v>
      </c>
    </row>
    <row r="53" spans="1:19" s="234" customFormat="1" ht="54" customHeight="1">
      <c r="A53" s="38" t="s">
        <v>515</v>
      </c>
      <c r="B53" s="27" t="s">
        <v>516</v>
      </c>
      <c r="C53" s="38" t="s">
        <v>517</v>
      </c>
      <c r="D53" s="250"/>
      <c r="E53" s="250"/>
      <c r="F53" s="239">
        <v>1</v>
      </c>
      <c r="G53" s="250"/>
      <c r="H53" s="250"/>
      <c r="I53" s="239">
        <v>1</v>
      </c>
      <c r="J53" s="256"/>
      <c r="K53" s="13"/>
      <c r="L53" s="245"/>
      <c r="M53" s="245"/>
      <c r="N53" s="245"/>
      <c r="O53" s="30"/>
      <c r="P53" s="30"/>
      <c r="Q53" s="262"/>
      <c r="R53" s="263"/>
      <c r="S53" s="248"/>
    </row>
    <row r="54" spans="1:19" s="234" customFormat="1" ht="51.75">
      <c r="A54" s="38" t="s">
        <v>518</v>
      </c>
      <c r="B54" s="27" t="s">
        <v>519</v>
      </c>
      <c r="C54" s="38" t="s">
        <v>520</v>
      </c>
      <c r="D54" s="250"/>
      <c r="E54" s="250"/>
      <c r="F54" s="250"/>
      <c r="G54" s="239">
        <v>1</v>
      </c>
      <c r="H54" s="250"/>
      <c r="I54" s="250"/>
      <c r="J54" s="239">
        <v>1</v>
      </c>
      <c r="K54" s="245"/>
      <c r="L54" s="245"/>
      <c r="M54" s="245"/>
      <c r="N54" s="245"/>
      <c r="O54" s="30"/>
      <c r="P54" s="30"/>
      <c r="Q54" s="262"/>
      <c r="R54" s="263"/>
      <c r="S54" s="248"/>
    </row>
    <row r="55" spans="1:19" s="234" customFormat="1" ht="69">
      <c r="A55" s="38" t="s">
        <v>521</v>
      </c>
      <c r="B55" s="27" t="s">
        <v>522</v>
      </c>
      <c r="C55" s="275" t="s">
        <v>523</v>
      </c>
      <c r="D55" s="30"/>
      <c r="E55" s="30"/>
      <c r="F55" s="239">
        <v>1</v>
      </c>
      <c r="G55" s="30"/>
      <c r="H55" s="30"/>
      <c r="I55" s="239">
        <v>1</v>
      </c>
      <c r="J55" s="30"/>
      <c r="K55" s="30"/>
      <c r="L55" s="239">
        <v>1</v>
      </c>
      <c r="M55" s="49"/>
      <c r="N55" s="49"/>
      <c r="O55" s="239">
        <v>1</v>
      </c>
      <c r="P55" s="30"/>
      <c r="Q55" s="262"/>
      <c r="R55" s="263"/>
      <c r="S55" s="248"/>
    </row>
    <row r="56" spans="1:19" s="234" customFormat="1" ht="69">
      <c r="A56" s="38" t="s">
        <v>524</v>
      </c>
      <c r="B56" s="27" t="s">
        <v>525</v>
      </c>
      <c r="C56" s="38" t="s">
        <v>526</v>
      </c>
      <c r="D56" s="30"/>
      <c r="E56" s="30"/>
      <c r="F56" s="256"/>
      <c r="G56" s="256"/>
      <c r="H56" s="256"/>
      <c r="I56" s="239">
        <v>1</v>
      </c>
      <c r="J56" s="49"/>
      <c r="K56" s="30"/>
      <c r="L56" s="49"/>
      <c r="M56" s="49"/>
      <c r="N56" s="49"/>
      <c r="O56" s="49"/>
      <c r="P56" s="30" t="s">
        <v>465</v>
      </c>
      <c r="Q56" s="262"/>
      <c r="R56" s="263"/>
      <c r="S56" s="248"/>
    </row>
    <row r="57" spans="1:19" s="234" customFormat="1" ht="51.75">
      <c r="A57" s="38" t="s">
        <v>527</v>
      </c>
      <c r="B57" s="27" t="s">
        <v>528</v>
      </c>
      <c r="C57" s="27" t="s">
        <v>529</v>
      </c>
      <c r="D57" s="27"/>
      <c r="E57" s="27"/>
      <c r="F57" s="27"/>
      <c r="G57" s="26"/>
      <c r="H57" s="239">
        <v>1</v>
      </c>
      <c r="I57" s="30"/>
      <c r="J57" s="27"/>
      <c r="K57" s="27"/>
      <c r="L57" s="27"/>
      <c r="M57" s="245"/>
      <c r="N57" s="27"/>
      <c r="O57" s="30"/>
      <c r="P57" s="30" t="s">
        <v>465</v>
      </c>
      <c r="Q57" s="27"/>
      <c r="R57" s="27"/>
      <c r="S57" s="248"/>
    </row>
    <row r="58" spans="1:19" s="234" customFormat="1" ht="34.5">
      <c r="A58" s="38" t="s">
        <v>530</v>
      </c>
      <c r="B58" s="27" t="s">
        <v>531</v>
      </c>
      <c r="C58" s="27" t="s">
        <v>532</v>
      </c>
      <c r="D58" s="27"/>
      <c r="E58" s="27"/>
      <c r="F58" s="239">
        <v>1</v>
      </c>
      <c r="G58" s="27"/>
      <c r="H58" s="256"/>
      <c r="I58" s="239">
        <v>1</v>
      </c>
      <c r="J58" s="27"/>
      <c r="K58" s="27"/>
      <c r="L58" s="239">
        <v>1</v>
      </c>
      <c r="M58" s="245"/>
      <c r="N58" s="27"/>
      <c r="O58" s="239">
        <v>1</v>
      </c>
      <c r="P58" s="30" t="s">
        <v>465</v>
      </c>
      <c r="Q58" s="27"/>
      <c r="R58" s="27"/>
      <c r="S58" s="28"/>
    </row>
    <row r="59" spans="1:19" s="234" customFormat="1" ht="49.5" customHeight="1">
      <c r="A59" s="24" t="s">
        <v>533</v>
      </c>
      <c r="B59" s="24" t="s">
        <v>534</v>
      </c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33"/>
      <c r="Q59" s="24"/>
      <c r="R59" s="24"/>
      <c r="S59" s="233" t="s">
        <v>386</v>
      </c>
    </row>
    <row r="60" spans="1:19" s="234" customFormat="1" ht="51.75">
      <c r="A60" s="245" t="s">
        <v>535</v>
      </c>
      <c r="B60" s="27" t="s">
        <v>536</v>
      </c>
      <c r="C60" s="27" t="s">
        <v>537</v>
      </c>
      <c r="D60" s="30"/>
      <c r="E60" s="249"/>
      <c r="F60" s="239">
        <v>1</v>
      </c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262"/>
      <c r="R60" s="263"/>
      <c r="S60" s="28" t="s">
        <v>538</v>
      </c>
    </row>
    <row r="61" spans="1:19" s="234" customFormat="1" ht="34.5">
      <c r="A61" s="245" t="s">
        <v>539</v>
      </c>
      <c r="B61" s="27" t="s">
        <v>540</v>
      </c>
      <c r="C61" s="27" t="s">
        <v>541</v>
      </c>
      <c r="D61" s="30"/>
      <c r="E61" s="239">
        <v>1</v>
      </c>
      <c r="F61" s="256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262"/>
      <c r="R61" s="263"/>
      <c r="S61" s="28" t="s">
        <v>538</v>
      </c>
    </row>
    <row r="62" spans="1:19" s="234" customFormat="1" ht="34.5">
      <c r="A62" s="38" t="s">
        <v>542</v>
      </c>
      <c r="B62" s="27" t="s">
        <v>543</v>
      </c>
      <c r="C62" s="27" t="s">
        <v>544</v>
      </c>
      <c r="D62" s="30"/>
      <c r="E62" s="239">
        <v>1</v>
      </c>
      <c r="F62" s="256"/>
      <c r="G62" s="30"/>
      <c r="H62" s="30"/>
      <c r="I62" s="239">
        <v>1</v>
      </c>
      <c r="J62" s="30"/>
      <c r="K62" s="30"/>
      <c r="L62" s="30"/>
      <c r="M62" s="30"/>
      <c r="N62" s="30"/>
      <c r="O62" s="30"/>
      <c r="P62" s="30"/>
      <c r="Q62" s="262"/>
      <c r="R62" s="263"/>
      <c r="S62" s="28" t="s">
        <v>538</v>
      </c>
    </row>
    <row r="63" spans="1:19" s="234" customFormat="1" ht="51.75">
      <c r="A63" s="26" t="s">
        <v>545</v>
      </c>
      <c r="B63" s="27" t="s">
        <v>546</v>
      </c>
      <c r="C63" s="38" t="s">
        <v>547</v>
      </c>
      <c r="D63" s="30"/>
      <c r="E63" s="49"/>
      <c r="F63" s="256"/>
      <c r="G63" s="29">
        <v>3</v>
      </c>
      <c r="H63" s="30"/>
      <c r="I63" s="30"/>
      <c r="J63" s="30"/>
      <c r="K63" s="27"/>
      <c r="L63" s="27"/>
      <c r="M63" s="27"/>
      <c r="N63" s="26"/>
      <c r="O63" s="30"/>
      <c r="P63" s="265"/>
      <c r="Q63" s="262"/>
      <c r="R63" s="263"/>
      <c r="S63" s="28" t="s">
        <v>538</v>
      </c>
    </row>
    <row r="64" spans="1:19" s="234" customFormat="1" ht="51.75">
      <c r="A64" s="38" t="s">
        <v>548</v>
      </c>
      <c r="B64" s="27" t="s">
        <v>549</v>
      </c>
      <c r="C64" s="38" t="s">
        <v>550</v>
      </c>
      <c r="D64" s="30"/>
      <c r="E64" s="239">
        <v>5</v>
      </c>
      <c r="F64" s="249"/>
      <c r="G64" s="249"/>
      <c r="H64" s="249"/>
      <c r="I64" s="249"/>
      <c r="J64" s="245"/>
      <c r="K64" s="245"/>
      <c r="L64" s="245"/>
      <c r="M64" s="245"/>
      <c r="N64" s="245"/>
      <c r="O64" s="239">
        <v>5</v>
      </c>
      <c r="P64" s="265"/>
      <c r="Q64" s="262"/>
      <c r="R64" s="263"/>
      <c r="S64" s="53" t="s">
        <v>410</v>
      </c>
    </row>
    <row r="65" spans="1:19" s="234" customFormat="1" ht="41.25" customHeight="1">
      <c r="A65" s="24" t="s">
        <v>551</v>
      </c>
      <c r="B65" s="24" t="s">
        <v>552</v>
      </c>
      <c r="C65" s="24" t="s">
        <v>553</v>
      </c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32">
        <v>156760</v>
      </c>
      <c r="Q65" s="24"/>
      <c r="R65" s="24"/>
      <c r="S65" s="24" t="s">
        <v>386</v>
      </c>
    </row>
    <row r="66" spans="1:19" s="234" customFormat="1" ht="51.75">
      <c r="A66" s="38" t="s">
        <v>554</v>
      </c>
      <c r="B66" s="28" t="s">
        <v>555</v>
      </c>
      <c r="C66" s="28" t="s">
        <v>556</v>
      </c>
      <c r="D66" s="249"/>
      <c r="E66" s="249"/>
      <c r="F66" s="239">
        <v>1</v>
      </c>
      <c r="G66" s="256"/>
      <c r="H66" s="256"/>
      <c r="I66" s="256"/>
      <c r="J66" s="249"/>
      <c r="K66" s="249"/>
      <c r="L66" s="249"/>
      <c r="M66" s="249"/>
      <c r="N66" s="249"/>
      <c r="O66" s="249"/>
      <c r="P66" s="265"/>
      <c r="Q66" s="34"/>
      <c r="R66" s="34"/>
      <c r="S66" s="53" t="s">
        <v>557</v>
      </c>
    </row>
    <row r="67" spans="1:19" s="234" customFormat="1" ht="51.75">
      <c r="A67" s="38" t="s">
        <v>558</v>
      </c>
      <c r="B67" s="27" t="s">
        <v>559</v>
      </c>
      <c r="C67" s="27" t="s">
        <v>560</v>
      </c>
      <c r="D67" s="34"/>
      <c r="E67" s="34"/>
      <c r="F67" s="239">
        <v>1</v>
      </c>
      <c r="G67" s="34"/>
      <c r="H67" s="34"/>
      <c r="I67" s="239">
        <v>1</v>
      </c>
      <c r="J67" s="34"/>
      <c r="K67" s="34"/>
      <c r="L67" s="239">
        <v>1</v>
      </c>
      <c r="M67" s="34"/>
      <c r="N67" s="34"/>
      <c r="O67" s="239">
        <v>1</v>
      </c>
      <c r="P67" s="265"/>
      <c r="Q67" s="34"/>
      <c r="R67" s="34"/>
      <c r="S67" s="53" t="s">
        <v>557</v>
      </c>
    </row>
    <row r="68" spans="1:19" s="234" customFormat="1" ht="69">
      <c r="A68" s="38" t="s">
        <v>561</v>
      </c>
      <c r="B68" s="27" t="s">
        <v>562</v>
      </c>
      <c r="C68" s="27" t="s">
        <v>563</v>
      </c>
      <c r="D68" s="256"/>
      <c r="E68" s="256"/>
      <c r="F68" s="239">
        <v>1</v>
      </c>
      <c r="G68" s="256"/>
      <c r="H68" s="256"/>
      <c r="I68" s="239">
        <v>1</v>
      </c>
      <c r="J68" s="256"/>
      <c r="K68" s="256"/>
      <c r="L68" s="239">
        <v>1</v>
      </c>
      <c r="M68" s="256"/>
      <c r="N68" s="256"/>
      <c r="O68" s="239">
        <v>1</v>
      </c>
      <c r="P68" s="265"/>
      <c r="Q68" s="34"/>
      <c r="R68" s="34"/>
      <c r="S68" s="53" t="s">
        <v>410</v>
      </c>
    </row>
    <row r="69" spans="1:19" s="234" customFormat="1" ht="51.75">
      <c r="A69" s="38" t="s">
        <v>564</v>
      </c>
      <c r="B69" s="28" t="s">
        <v>565</v>
      </c>
      <c r="C69" s="28" t="s">
        <v>566</v>
      </c>
      <c r="D69" s="239">
        <v>1</v>
      </c>
      <c r="E69" s="239">
        <v>1</v>
      </c>
      <c r="F69" s="239">
        <v>1</v>
      </c>
      <c r="G69" s="239">
        <v>1</v>
      </c>
      <c r="H69" s="239">
        <v>1</v>
      </c>
      <c r="I69" s="239">
        <v>1</v>
      </c>
      <c r="J69" s="239">
        <v>1</v>
      </c>
      <c r="K69" s="239">
        <v>1</v>
      </c>
      <c r="L69" s="239">
        <v>1</v>
      </c>
      <c r="M69" s="239">
        <v>1</v>
      </c>
      <c r="N69" s="239">
        <v>1</v>
      </c>
      <c r="O69" s="239">
        <v>1</v>
      </c>
      <c r="P69" s="265"/>
      <c r="Q69" s="34"/>
      <c r="R69" s="34"/>
      <c r="S69" s="53" t="s">
        <v>410</v>
      </c>
    </row>
    <row r="70" spans="1:19" s="234" customFormat="1" ht="69">
      <c r="A70" s="38" t="s">
        <v>567</v>
      </c>
      <c r="B70" s="28" t="s">
        <v>568</v>
      </c>
      <c r="C70" s="28" t="s">
        <v>569</v>
      </c>
      <c r="D70" s="249"/>
      <c r="E70" s="249"/>
      <c r="F70" s="249"/>
      <c r="G70" s="249"/>
      <c r="H70" s="239">
        <v>1</v>
      </c>
      <c r="I70" s="239">
        <v>1</v>
      </c>
      <c r="J70" s="249"/>
      <c r="K70" s="249"/>
      <c r="L70" s="249"/>
      <c r="M70" s="249"/>
      <c r="N70" s="249"/>
      <c r="O70" s="249"/>
      <c r="P70" s="266">
        <v>156760</v>
      </c>
      <c r="Q70" s="34"/>
      <c r="R70" s="34"/>
      <c r="S70" s="53" t="s">
        <v>410</v>
      </c>
    </row>
    <row r="71" spans="1:19" s="234" customFormat="1" ht="34.5">
      <c r="A71" s="38" t="s">
        <v>570</v>
      </c>
      <c r="B71" s="276" t="s">
        <v>552</v>
      </c>
      <c r="C71" s="276" t="s">
        <v>389</v>
      </c>
      <c r="D71" s="277"/>
      <c r="E71" s="277"/>
      <c r="F71" s="239">
        <v>1</v>
      </c>
      <c r="G71" s="277"/>
      <c r="H71" s="277"/>
      <c r="I71" s="239">
        <v>1</v>
      </c>
      <c r="J71" s="277"/>
      <c r="K71" s="277"/>
      <c r="L71" s="239">
        <v>1</v>
      </c>
      <c r="M71" s="277"/>
      <c r="N71" s="277"/>
      <c r="O71" s="239">
        <v>1</v>
      </c>
      <c r="P71" s="265"/>
      <c r="Q71" s="277"/>
      <c r="R71" s="277"/>
      <c r="S71" s="278" t="s">
        <v>410</v>
      </c>
    </row>
    <row r="72" spans="1:19" ht="51.75">
      <c r="A72" s="38" t="s">
        <v>571</v>
      </c>
      <c r="B72" s="276" t="s">
        <v>572</v>
      </c>
      <c r="C72" s="276" t="s">
        <v>573</v>
      </c>
      <c r="D72" s="239">
        <v>8</v>
      </c>
      <c r="E72" s="250"/>
      <c r="F72" s="239"/>
      <c r="G72" s="239"/>
      <c r="H72" s="239"/>
      <c r="I72" s="239"/>
      <c r="J72" s="239"/>
      <c r="K72" s="239"/>
      <c r="L72" s="239"/>
      <c r="M72" s="250"/>
      <c r="N72" s="250"/>
      <c r="O72" s="250"/>
      <c r="P72" s="265"/>
      <c r="Q72" s="34"/>
      <c r="R72" s="34"/>
      <c r="S72" s="34"/>
    </row>
    <row r="73" spans="1:19" s="234" customFormat="1" ht="42.75" customHeight="1">
      <c r="A73" s="24" t="s">
        <v>574</v>
      </c>
      <c r="B73" s="24" t="s">
        <v>575</v>
      </c>
      <c r="C73" s="24" t="s">
        <v>576</v>
      </c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72">
        <v>525500</v>
      </c>
      <c r="Q73" s="24"/>
      <c r="R73" s="24"/>
      <c r="S73" s="233" t="s">
        <v>386</v>
      </c>
    </row>
    <row r="74" spans="1:19" s="234" customFormat="1" ht="39.75" customHeight="1">
      <c r="A74" s="235" t="s">
        <v>577</v>
      </c>
      <c r="B74" s="235" t="s">
        <v>578</v>
      </c>
      <c r="C74" s="235" t="s">
        <v>576</v>
      </c>
      <c r="D74" s="235"/>
      <c r="E74" s="239">
        <v>1</v>
      </c>
      <c r="F74" s="239">
        <v>1</v>
      </c>
      <c r="G74" s="239">
        <v>1</v>
      </c>
      <c r="H74" s="256"/>
      <c r="I74" s="256"/>
      <c r="J74" s="256"/>
      <c r="K74" s="256"/>
      <c r="L74" s="256"/>
      <c r="M74" s="256"/>
      <c r="N74" s="256"/>
      <c r="O74" s="256"/>
      <c r="P74" s="279"/>
      <c r="Q74" s="256"/>
      <c r="R74" s="256"/>
      <c r="S74" s="280"/>
    </row>
    <row r="75" spans="1:19" s="234" customFormat="1" ht="34.5">
      <c r="A75" s="281" t="s">
        <v>579</v>
      </c>
      <c r="B75" s="282" t="s">
        <v>580</v>
      </c>
      <c r="C75" s="282" t="s">
        <v>581</v>
      </c>
      <c r="D75" s="283"/>
      <c r="E75" s="239">
        <v>1</v>
      </c>
      <c r="F75" s="239">
        <v>2</v>
      </c>
      <c r="G75" s="239">
        <v>2</v>
      </c>
      <c r="H75" s="243"/>
      <c r="I75" s="243"/>
      <c r="J75" s="243"/>
      <c r="K75" s="243"/>
      <c r="L75" s="243"/>
      <c r="M75" s="243"/>
      <c r="N75" s="243"/>
      <c r="O75" s="243"/>
      <c r="P75" s="279"/>
      <c r="Q75" s="243"/>
      <c r="R75" s="243"/>
      <c r="S75" s="281"/>
    </row>
    <row r="76" spans="1:19" s="234" customFormat="1" ht="103.5">
      <c r="A76" s="282" t="s">
        <v>582</v>
      </c>
      <c r="B76" s="282" t="s">
        <v>583</v>
      </c>
      <c r="C76" s="282" t="s">
        <v>584</v>
      </c>
      <c r="D76" s="283"/>
      <c r="E76" s="239">
        <v>3</v>
      </c>
      <c r="F76" s="239">
        <v>2</v>
      </c>
      <c r="G76" s="239">
        <v>1</v>
      </c>
      <c r="H76" s="243"/>
      <c r="I76" s="243"/>
      <c r="J76" s="243"/>
      <c r="K76" s="243"/>
      <c r="L76" s="243"/>
      <c r="M76" s="243"/>
      <c r="N76" s="243"/>
      <c r="O76" s="243"/>
      <c r="P76" s="243"/>
      <c r="Q76" s="243"/>
      <c r="R76" s="243"/>
      <c r="S76" s="281"/>
    </row>
    <row r="77" spans="1:19" s="234" customFormat="1" ht="62.25" customHeight="1">
      <c r="A77" s="281" t="s">
        <v>585</v>
      </c>
      <c r="B77" s="281" t="s">
        <v>586</v>
      </c>
      <c r="C77" s="281" t="s">
        <v>587</v>
      </c>
      <c r="D77" s="283"/>
      <c r="E77" s="243"/>
      <c r="F77" s="243"/>
      <c r="G77" s="243"/>
      <c r="H77" s="243"/>
      <c r="I77" s="243"/>
      <c r="J77" s="243"/>
      <c r="K77" s="243"/>
      <c r="L77" s="243"/>
      <c r="M77" s="243"/>
      <c r="N77" s="243"/>
      <c r="O77" s="243"/>
      <c r="P77" s="243"/>
      <c r="Q77" s="243"/>
      <c r="R77" s="243"/>
      <c r="S77" s="281" t="s">
        <v>588</v>
      </c>
    </row>
    <row r="78" spans="1:19" s="234" customFormat="1" ht="34.5">
      <c r="A78" s="282" t="s">
        <v>589</v>
      </c>
      <c r="B78" s="282" t="s">
        <v>590</v>
      </c>
      <c r="C78" s="282" t="s">
        <v>587</v>
      </c>
      <c r="D78" s="283"/>
      <c r="E78" s="245"/>
      <c r="F78" s="239">
        <v>5</v>
      </c>
      <c r="G78" s="239">
        <v>5</v>
      </c>
      <c r="H78" s="284"/>
      <c r="I78" s="243"/>
      <c r="J78" s="243"/>
      <c r="K78" s="243"/>
      <c r="L78" s="243"/>
      <c r="M78" s="243"/>
      <c r="N78" s="243"/>
      <c r="O78" s="243"/>
      <c r="P78" s="243"/>
      <c r="Q78" s="243"/>
      <c r="R78" s="243"/>
      <c r="S78" s="281"/>
    </row>
    <row r="79" spans="1:19" s="234" customFormat="1" ht="34.5">
      <c r="A79" s="236" t="s">
        <v>591</v>
      </c>
      <c r="B79" s="236" t="s">
        <v>590</v>
      </c>
      <c r="C79" s="236" t="s">
        <v>587</v>
      </c>
      <c r="D79" s="285"/>
      <c r="E79" s="243"/>
      <c r="F79" s="284"/>
      <c r="G79" s="239">
        <v>9</v>
      </c>
      <c r="H79" s="284"/>
      <c r="I79" s="238"/>
      <c r="J79" s="238"/>
      <c r="K79" s="238"/>
      <c r="L79" s="238"/>
      <c r="M79" s="238"/>
      <c r="N79" s="238"/>
      <c r="O79" s="238"/>
      <c r="P79" s="243"/>
      <c r="Q79" s="243"/>
      <c r="R79" s="243"/>
      <c r="S79" s="281"/>
    </row>
    <row r="80" spans="1:19" s="234" customFormat="1" ht="34.5">
      <c r="A80" s="236" t="s">
        <v>592</v>
      </c>
      <c r="B80" s="236" t="s">
        <v>590</v>
      </c>
      <c r="C80" s="236" t="s">
        <v>587</v>
      </c>
      <c r="D80" s="285"/>
      <c r="E80" s="238"/>
      <c r="F80" s="284"/>
      <c r="G80" s="284"/>
      <c r="H80" s="284"/>
      <c r="I80" s="239">
        <v>9</v>
      </c>
      <c r="J80" s="249"/>
      <c r="K80" s="238"/>
      <c r="L80" s="238"/>
      <c r="M80" s="238"/>
      <c r="N80" s="238"/>
      <c r="O80" s="238"/>
      <c r="P80" s="286"/>
      <c r="Q80" s="243"/>
      <c r="R80" s="243"/>
      <c r="S80" s="281"/>
    </row>
    <row r="81" spans="1:19" s="234" customFormat="1" ht="51.75">
      <c r="A81" s="236" t="s">
        <v>593</v>
      </c>
      <c r="B81" s="236" t="s">
        <v>590</v>
      </c>
      <c r="C81" s="236" t="s">
        <v>594</v>
      </c>
      <c r="D81" s="285"/>
      <c r="E81" s="239">
        <v>6</v>
      </c>
      <c r="F81" s="245"/>
      <c r="G81" s="243"/>
      <c r="H81" s="243"/>
      <c r="I81" s="284"/>
      <c r="J81" s="238"/>
      <c r="K81" s="238"/>
      <c r="L81" s="238"/>
      <c r="M81" s="238"/>
      <c r="N81" s="238"/>
      <c r="O81" s="238"/>
      <c r="P81" s="287">
        <f>[7]Presupuesto!E20</f>
        <v>295630</v>
      </c>
      <c r="Q81" s="243"/>
      <c r="R81" s="243"/>
      <c r="S81" s="281"/>
    </row>
    <row r="82" spans="1:19" s="234" customFormat="1" ht="34.5">
      <c r="A82" s="236" t="s">
        <v>595</v>
      </c>
      <c r="B82" s="236" t="s">
        <v>596</v>
      </c>
      <c r="C82" s="236" t="s">
        <v>597</v>
      </c>
      <c r="D82" s="285"/>
      <c r="E82" s="284"/>
      <c r="F82" s="239">
        <v>7</v>
      </c>
      <c r="G82" s="284"/>
      <c r="H82" s="238"/>
      <c r="I82" s="238"/>
      <c r="J82" s="281"/>
      <c r="K82" s="238"/>
      <c r="L82" s="238"/>
      <c r="M82" s="238"/>
      <c r="N82" s="238"/>
      <c r="O82" s="238"/>
      <c r="P82" s="287">
        <f>[7]Presupuesto!E26</f>
        <v>49000</v>
      </c>
      <c r="Q82" s="243"/>
      <c r="R82" s="243"/>
      <c r="S82" s="281"/>
    </row>
    <row r="83" spans="1:19" s="234" customFormat="1" ht="69">
      <c r="A83" s="284" t="s">
        <v>598</v>
      </c>
      <c r="B83" s="236" t="s">
        <v>599</v>
      </c>
      <c r="C83" s="236" t="s">
        <v>600</v>
      </c>
      <c r="D83" s="288"/>
      <c r="E83" s="239">
        <v>5</v>
      </c>
      <c r="F83" s="239">
        <v>5</v>
      </c>
      <c r="G83" s="239">
        <v>5</v>
      </c>
      <c r="H83" s="239">
        <v>4</v>
      </c>
      <c r="I83" s="239">
        <v>4</v>
      </c>
      <c r="J83" s="238"/>
      <c r="K83" s="238"/>
      <c r="L83" s="238"/>
      <c r="M83" s="238"/>
      <c r="N83" s="238"/>
      <c r="O83" s="238"/>
      <c r="P83" s="287">
        <f>[7]Presupuesto!E35</f>
        <v>40870</v>
      </c>
      <c r="Q83" s="243"/>
      <c r="R83" s="243"/>
      <c r="S83" s="281" t="s">
        <v>601</v>
      </c>
    </row>
    <row r="84" spans="1:19" s="234" customFormat="1" ht="120.75">
      <c r="A84" s="236" t="s">
        <v>602</v>
      </c>
      <c r="B84" s="236" t="s">
        <v>603</v>
      </c>
      <c r="C84" s="236" t="s">
        <v>604</v>
      </c>
      <c r="D84" s="249"/>
      <c r="E84" s="239">
        <v>1</v>
      </c>
      <c r="F84" s="239">
        <v>2</v>
      </c>
      <c r="G84" s="239">
        <v>2</v>
      </c>
      <c r="H84" s="249"/>
      <c r="I84" s="249"/>
      <c r="J84" s="249"/>
      <c r="K84" s="249"/>
      <c r="L84" s="249"/>
      <c r="M84" s="249"/>
      <c r="N84" s="249"/>
      <c r="O84" s="249"/>
      <c r="P84" s="289"/>
      <c r="Q84" s="243"/>
      <c r="R84" s="243"/>
      <c r="S84" s="281"/>
    </row>
    <row r="85" spans="1:19" s="234" customFormat="1" ht="86.25">
      <c r="A85" s="236" t="s">
        <v>605</v>
      </c>
      <c r="B85" s="236" t="s">
        <v>606</v>
      </c>
      <c r="C85" s="236" t="s">
        <v>607</v>
      </c>
      <c r="D85" s="249"/>
      <c r="E85" s="239">
        <v>1</v>
      </c>
      <c r="F85" s="239">
        <v>1</v>
      </c>
      <c r="G85" s="239">
        <v>1</v>
      </c>
      <c r="H85" s="284"/>
      <c r="I85" s="284"/>
      <c r="J85" s="249"/>
      <c r="K85" s="249"/>
      <c r="L85" s="249"/>
      <c r="M85" s="249"/>
      <c r="N85" s="249"/>
      <c r="O85" s="249"/>
      <c r="P85" s="238"/>
      <c r="Q85" s="243"/>
      <c r="R85" s="243"/>
      <c r="S85" s="281"/>
    </row>
    <row r="86" spans="1:19" ht="15.75">
      <c r="A86" s="869" t="s">
        <v>104</v>
      </c>
      <c r="B86" s="869"/>
      <c r="C86" s="869"/>
      <c r="D86" s="869"/>
      <c r="E86" s="869"/>
      <c r="F86" s="869"/>
      <c r="G86" s="869"/>
      <c r="H86" s="869"/>
      <c r="I86" s="869"/>
      <c r="J86" s="869"/>
      <c r="K86" s="869"/>
      <c r="L86" s="869"/>
      <c r="M86" s="869"/>
      <c r="N86" s="869"/>
      <c r="O86" s="869"/>
      <c r="P86" s="272">
        <f>P13+P35+P41+P45+P52+P59+P65+P73</f>
        <v>1703810</v>
      </c>
      <c r="Q86" s="290"/>
      <c r="R86" s="234"/>
      <c r="S86" s="291"/>
    </row>
    <row r="87" spans="1:19" ht="15.75">
      <c r="A87" s="292"/>
      <c r="B87" s="292"/>
      <c r="C87" s="293"/>
      <c r="D87" s="293"/>
      <c r="E87" s="293"/>
      <c r="F87" s="293"/>
      <c r="G87" s="293"/>
      <c r="H87" s="293"/>
      <c r="I87" s="293"/>
      <c r="J87" s="293"/>
      <c r="K87" s="293"/>
      <c r="L87" s="293"/>
      <c r="M87" s="293"/>
      <c r="N87" s="293"/>
      <c r="O87" s="293"/>
      <c r="P87" s="287"/>
      <c r="Q87" s="294"/>
      <c r="R87" s="234"/>
      <c r="S87" s="295"/>
    </row>
    <row r="88" spans="1:19" ht="15.75" customHeight="1">
      <c r="A88" s="296" t="s">
        <v>608</v>
      </c>
      <c r="B88" s="297"/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8"/>
      <c r="Q88" s="294" t="s">
        <v>609</v>
      </c>
      <c r="R88" s="234"/>
      <c r="S88" s="234"/>
    </row>
    <row r="89" spans="1:19" ht="15.75" customHeight="1">
      <c r="A89" s="296" t="s">
        <v>610</v>
      </c>
      <c r="B89" s="297"/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9"/>
      <c r="Q89" s="300"/>
      <c r="R89" s="234"/>
      <c r="S89" s="234"/>
    </row>
    <row r="90" spans="1:19" ht="15.75">
      <c r="A90" s="866" t="s">
        <v>111</v>
      </c>
      <c r="B90" s="867"/>
      <c r="C90" s="867"/>
      <c r="D90" s="867"/>
      <c r="E90" s="867"/>
      <c r="F90" s="867"/>
      <c r="G90" s="867"/>
      <c r="H90" s="867"/>
      <c r="I90" s="867"/>
      <c r="J90" s="867"/>
      <c r="K90" s="867"/>
      <c r="L90" s="867"/>
      <c r="M90" s="867"/>
      <c r="N90" s="867"/>
      <c r="O90" s="868"/>
      <c r="P90" s="507">
        <v>15800000</v>
      </c>
      <c r="Q90" s="773"/>
      <c r="R90" s="774"/>
      <c r="S90" s="774"/>
    </row>
    <row r="91" spans="1:19" ht="15.75">
      <c r="A91" s="866" t="s">
        <v>611</v>
      </c>
      <c r="B91" s="867"/>
      <c r="C91" s="867"/>
      <c r="D91" s="867"/>
      <c r="E91" s="867"/>
      <c r="F91" s="867"/>
      <c r="G91" s="867"/>
      <c r="H91" s="867"/>
      <c r="I91" s="867"/>
      <c r="J91" s="867"/>
      <c r="K91" s="867"/>
      <c r="L91" s="867"/>
      <c r="M91" s="867"/>
      <c r="N91" s="867"/>
      <c r="O91" s="868"/>
      <c r="P91" s="507">
        <v>237000</v>
      </c>
      <c r="Q91" s="773"/>
      <c r="R91" s="774"/>
      <c r="S91" s="774"/>
    </row>
    <row r="92" spans="1:19" ht="15.75">
      <c r="A92" s="866" t="s">
        <v>612</v>
      </c>
      <c r="B92" s="867"/>
      <c r="C92" s="867"/>
      <c r="D92" s="867"/>
      <c r="E92" s="867"/>
      <c r="F92" s="867"/>
      <c r="G92" s="867"/>
      <c r="H92" s="867"/>
      <c r="I92" s="867"/>
      <c r="J92" s="867"/>
      <c r="K92" s="867"/>
      <c r="L92" s="867"/>
      <c r="M92" s="867"/>
      <c r="N92" s="867"/>
      <c r="O92" s="868"/>
      <c r="P92" s="507">
        <v>5161000</v>
      </c>
      <c r="Q92" s="773"/>
      <c r="R92" s="774"/>
      <c r="S92" s="774"/>
    </row>
    <row r="93" spans="1:19" ht="15.75">
      <c r="A93" s="866" t="s">
        <v>117</v>
      </c>
      <c r="B93" s="867"/>
      <c r="C93" s="867"/>
      <c r="D93" s="867"/>
      <c r="E93" s="867"/>
      <c r="F93" s="867"/>
      <c r="G93" s="867"/>
      <c r="H93" s="867"/>
      <c r="I93" s="867"/>
      <c r="J93" s="867"/>
      <c r="K93" s="867"/>
      <c r="L93" s="867"/>
      <c r="M93" s="867"/>
      <c r="N93" s="867"/>
      <c r="O93" s="868"/>
      <c r="P93" s="507">
        <v>1226570</v>
      </c>
      <c r="Q93" s="773"/>
      <c r="R93" s="774"/>
      <c r="S93" s="774"/>
    </row>
    <row r="94" spans="1:19" ht="15.75">
      <c r="A94" s="866" t="s">
        <v>118</v>
      </c>
      <c r="B94" s="867"/>
      <c r="C94" s="867"/>
      <c r="D94" s="867"/>
      <c r="E94" s="867"/>
      <c r="F94" s="867"/>
      <c r="G94" s="867"/>
      <c r="H94" s="867"/>
      <c r="I94" s="867"/>
      <c r="J94" s="867"/>
      <c r="K94" s="867"/>
      <c r="L94" s="867"/>
      <c r="M94" s="867"/>
      <c r="N94" s="867"/>
      <c r="O94" s="868"/>
      <c r="P94" s="507">
        <v>1100500</v>
      </c>
      <c r="Q94" s="773"/>
      <c r="R94" s="774"/>
      <c r="S94" s="774"/>
    </row>
    <row r="95" spans="1:19" ht="15.75">
      <c r="A95" s="866" t="s">
        <v>119</v>
      </c>
      <c r="B95" s="867"/>
      <c r="C95" s="867"/>
      <c r="D95" s="867"/>
      <c r="E95" s="867"/>
      <c r="F95" s="867"/>
      <c r="G95" s="867"/>
      <c r="H95" s="867"/>
      <c r="I95" s="867"/>
      <c r="J95" s="867"/>
      <c r="K95" s="867"/>
      <c r="L95" s="867"/>
      <c r="M95" s="867"/>
      <c r="N95" s="867"/>
      <c r="O95" s="868"/>
      <c r="P95" s="507">
        <v>165602</v>
      </c>
      <c r="Q95" s="773"/>
      <c r="R95" s="774"/>
      <c r="S95" s="774"/>
    </row>
    <row r="96" spans="1:19" ht="15.75">
      <c r="A96" s="894" t="s">
        <v>613</v>
      </c>
      <c r="B96" s="894"/>
      <c r="C96" s="894"/>
      <c r="D96" s="894"/>
      <c r="E96" s="894"/>
      <c r="F96" s="894"/>
      <c r="G96" s="894"/>
      <c r="H96" s="894"/>
      <c r="I96" s="894"/>
      <c r="J96" s="894"/>
      <c r="K96" s="894"/>
      <c r="L96" s="894"/>
      <c r="M96" s="894"/>
      <c r="N96" s="894"/>
      <c r="O96" s="894"/>
      <c r="P96" s="775">
        <f>P90+P91+P92+P93+P94+P95</f>
        <v>23690672</v>
      </c>
      <c r="Q96" s="773"/>
      <c r="R96" s="774"/>
      <c r="S96" s="774"/>
    </row>
    <row r="97" spans="1:19" ht="15.75">
      <c r="A97" s="888" t="s">
        <v>121</v>
      </c>
      <c r="B97" s="889"/>
      <c r="C97" s="889"/>
      <c r="D97" s="889"/>
      <c r="E97" s="889"/>
      <c r="F97" s="889"/>
      <c r="G97" s="889"/>
      <c r="H97" s="889"/>
      <c r="I97" s="889"/>
      <c r="J97" s="889"/>
      <c r="K97" s="889"/>
      <c r="L97" s="889"/>
      <c r="M97" s="889"/>
      <c r="N97" s="889"/>
      <c r="O97" s="890"/>
      <c r="P97" s="507">
        <v>11720940</v>
      </c>
      <c r="Q97" s="507">
        <v>3384846</v>
      </c>
      <c r="R97" s="774"/>
      <c r="S97" s="774"/>
    </row>
    <row r="98" spans="1:19" ht="15.75">
      <c r="A98" s="888" t="s">
        <v>614</v>
      </c>
      <c r="B98" s="889"/>
      <c r="C98" s="889"/>
      <c r="D98" s="889"/>
      <c r="E98" s="889"/>
      <c r="F98" s="889"/>
      <c r="G98" s="889"/>
      <c r="H98" s="889"/>
      <c r="I98" s="889"/>
      <c r="J98" s="889"/>
      <c r="K98" s="889"/>
      <c r="L98" s="889"/>
      <c r="M98" s="889"/>
      <c r="N98" s="889"/>
      <c r="O98" s="890"/>
      <c r="P98" s="507">
        <v>720643</v>
      </c>
      <c r="Q98" s="507">
        <v>1789357</v>
      </c>
      <c r="R98" s="774"/>
      <c r="S98" s="774"/>
    </row>
    <row r="99" spans="1:19" ht="15.75" customHeight="1">
      <c r="A99" s="888" t="s">
        <v>615</v>
      </c>
      <c r="B99" s="889"/>
      <c r="C99" s="889"/>
      <c r="D99" s="889"/>
      <c r="E99" s="889"/>
      <c r="F99" s="889"/>
      <c r="G99" s="889"/>
      <c r="H99" s="889"/>
      <c r="I99" s="889"/>
      <c r="J99" s="889"/>
      <c r="K99" s="889"/>
      <c r="L99" s="889"/>
      <c r="M99" s="889"/>
      <c r="N99" s="889"/>
      <c r="O99" s="890"/>
      <c r="P99" s="507"/>
      <c r="Q99" s="507">
        <v>7500000</v>
      </c>
      <c r="R99" s="774"/>
      <c r="S99" s="774"/>
    </row>
    <row r="100" spans="1:19" ht="15.75">
      <c r="A100" s="891" t="s">
        <v>616</v>
      </c>
      <c r="B100" s="892"/>
      <c r="C100" s="892"/>
      <c r="D100" s="892"/>
      <c r="E100" s="892"/>
      <c r="F100" s="892"/>
      <c r="G100" s="892"/>
      <c r="H100" s="892"/>
      <c r="I100" s="892"/>
      <c r="J100" s="892"/>
      <c r="K100" s="892"/>
      <c r="L100" s="892"/>
      <c r="M100" s="892"/>
      <c r="N100" s="892"/>
      <c r="O100" s="893"/>
      <c r="P100" s="775">
        <f>P97+P98+P99</f>
        <v>12441583</v>
      </c>
      <c r="Q100" s="775">
        <f>Q97+Q98+Q99</f>
        <v>12674203</v>
      </c>
      <c r="R100" s="774"/>
      <c r="S100" s="774"/>
    </row>
    <row r="101" spans="1:19" ht="15.75">
      <c r="A101" s="891" t="s">
        <v>617</v>
      </c>
      <c r="B101" s="892"/>
      <c r="C101" s="892"/>
      <c r="D101" s="892"/>
      <c r="E101" s="892"/>
      <c r="F101" s="892"/>
      <c r="G101" s="892"/>
      <c r="H101" s="892"/>
      <c r="I101" s="892"/>
      <c r="J101" s="892"/>
      <c r="K101" s="892"/>
      <c r="L101" s="892"/>
      <c r="M101" s="892"/>
      <c r="N101" s="892"/>
      <c r="O101" s="893"/>
      <c r="P101" s="775">
        <f>P96+P100</f>
        <v>36132255</v>
      </c>
      <c r="Q101" s="775"/>
      <c r="R101" s="774"/>
      <c r="S101" s="774"/>
    </row>
    <row r="102" spans="1:19">
      <c r="A102" s="318"/>
      <c r="B102" s="318"/>
      <c r="C102" s="318"/>
      <c r="D102" s="318"/>
      <c r="E102" s="318"/>
      <c r="F102" s="318"/>
      <c r="G102" s="318"/>
      <c r="H102" s="318"/>
      <c r="I102" s="318"/>
      <c r="J102" s="318"/>
      <c r="K102" s="318"/>
      <c r="L102" s="318"/>
      <c r="M102" s="318"/>
      <c r="N102" s="318"/>
      <c r="O102" s="318"/>
      <c r="P102" s="776"/>
      <c r="Q102" s="776"/>
      <c r="R102" s="318"/>
      <c r="S102" s="318"/>
    </row>
    <row r="103" spans="1:19">
      <c r="A103" s="318"/>
      <c r="B103" s="318"/>
      <c r="C103" s="318"/>
      <c r="D103" s="318"/>
      <c r="E103" s="318"/>
      <c r="F103" s="318"/>
      <c r="G103" s="318"/>
      <c r="H103" s="318"/>
      <c r="I103" s="318"/>
      <c r="J103" s="318"/>
      <c r="K103" s="318"/>
      <c r="L103" s="318"/>
      <c r="M103" s="318"/>
      <c r="N103" s="318"/>
      <c r="O103" s="318"/>
      <c r="P103" s="776"/>
      <c r="Q103" s="318"/>
      <c r="R103" s="318"/>
      <c r="S103" s="318"/>
    </row>
    <row r="104" spans="1:19">
      <c r="P104" s="61"/>
      <c r="Q104" s="302"/>
    </row>
    <row r="105" spans="1:19">
      <c r="P105" s="61"/>
      <c r="Q105" s="302"/>
    </row>
    <row r="106" spans="1:19">
      <c r="P106" s="61"/>
    </row>
    <row r="107" spans="1:19">
      <c r="P107" s="61"/>
    </row>
  </sheetData>
  <mergeCells count="29">
    <mergeCell ref="A99:O99"/>
    <mergeCell ref="A100:O100"/>
    <mergeCell ref="A101:O101"/>
    <mergeCell ref="A92:O92"/>
    <mergeCell ref="A93:O93"/>
    <mergeCell ref="A94:O94"/>
    <mergeCell ref="A95:O95"/>
    <mergeCell ref="A96:O96"/>
    <mergeCell ref="A97:O97"/>
    <mergeCell ref="P11:R11"/>
    <mergeCell ref="S11:S12"/>
    <mergeCell ref="A86:O86"/>
    <mergeCell ref="A90:O90"/>
    <mergeCell ref="A98:O98"/>
    <mergeCell ref="A91:O91"/>
    <mergeCell ref="A11:A12"/>
    <mergeCell ref="B11:B12"/>
    <mergeCell ref="C11:C12"/>
    <mergeCell ref="D11:F11"/>
    <mergeCell ref="G11:I11"/>
    <mergeCell ref="J11:L11"/>
    <mergeCell ref="M11:O11"/>
    <mergeCell ref="A2:S2"/>
    <mergeCell ref="A3:S3"/>
    <mergeCell ref="A4:S4"/>
    <mergeCell ref="A6:C6"/>
    <mergeCell ref="I6:K6"/>
    <mergeCell ref="L6:N6"/>
    <mergeCell ref="O6:P6"/>
  </mergeCells>
  <pageMargins left="0.17" right="0.17" top="0.75" bottom="0.75" header="0.3" footer="0.3"/>
  <pageSetup paperSize="5" scale="72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L105"/>
  <sheetViews>
    <sheetView view="pageBreakPreview" zoomScale="60" zoomScaleNormal="100" workbookViewId="0">
      <selection activeCell="D13" sqref="D13"/>
    </sheetView>
  </sheetViews>
  <sheetFormatPr baseColWidth="10" defaultColWidth="11.42578125" defaultRowHeight="15"/>
  <cols>
    <col min="1" max="1" width="35.5703125" customWidth="1"/>
    <col min="2" max="2" width="28.42578125" customWidth="1"/>
    <col min="3" max="3" width="35.140625" customWidth="1"/>
    <col min="4" max="4" width="6.42578125" bestFit="1" customWidth="1"/>
    <col min="5" max="5" width="6.28515625" customWidth="1"/>
    <col min="6" max="6" width="6" customWidth="1"/>
    <col min="7" max="7" width="5" customWidth="1"/>
    <col min="8" max="8" width="6" customWidth="1"/>
    <col min="9" max="9" width="5.7109375" customWidth="1"/>
    <col min="10" max="10" width="4.5703125" customWidth="1"/>
    <col min="11" max="11" width="6.7109375" customWidth="1"/>
    <col min="12" max="12" width="6" customWidth="1"/>
    <col min="13" max="13" width="5.28515625" customWidth="1"/>
    <col min="14" max="14" width="5.42578125" customWidth="1"/>
    <col min="15" max="15" width="6.5703125" customWidth="1"/>
    <col min="16" max="16" width="24" customWidth="1"/>
    <col min="17" max="17" width="10.28515625" customWidth="1"/>
    <col min="18" max="18" width="11.5703125" customWidth="1"/>
    <col min="19" max="19" width="18.7109375" customWidth="1"/>
    <col min="23" max="23" width="38.28515625" customWidth="1"/>
    <col min="50" max="50" width="8.85546875" customWidth="1"/>
    <col min="51" max="63" width="11.42578125" hidden="1" customWidth="1"/>
    <col min="79" max="89" width="11.42578125" hidden="1" customWidth="1"/>
    <col min="90" max="90" width="4.5703125" hidden="1" customWidth="1"/>
    <col min="91" max="93" width="11.42578125" hidden="1" customWidth="1"/>
    <col min="94" max="94" width="8.85546875" hidden="1" customWidth="1"/>
    <col min="95" max="116" width="11.42578125" hidden="1" customWidth="1"/>
  </cols>
  <sheetData>
    <row r="1" spans="1:116" ht="33" customHeight="1">
      <c r="A1" s="804" t="s">
        <v>0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  <c r="S1" s="804"/>
    </row>
    <row r="2" spans="1:116" ht="18">
      <c r="A2" s="805" t="s">
        <v>1</v>
      </c>
      <c r="B2" s="805"/>
      <c r="C2" s="805"/>
      <c r="D2" s="805"/>
      <c r="E2" s="805"/>
      <c r="F2" s="805"/>
      <c r="G2" s="805"/>
      <c r="H2" s="805"/>
      <c r="I2" s="805"/>
      <c r="J2" s="805"/>
      <c r="K2" s="805"/>
      <c r="L2" s="805"/>
      <c r="M2" s="805"/>
      <c r="N2" s="805"/>
      <c r="O2" s="805"/>
      <c r="P2" s="805"/>
      <c r="Q2" s="805"/>
      <c r="R2" s="805"/>
      <c r="S2" s="805"/>
    </row>
    <row r="3" spans="1:116" ht="20.25" customHeight="1">
      <c r="A3" s="806" t="s">
        <v>2</v>
      </c>
      <c r="B3" s="806"/>
      <c r="C3" s="806"/>
      <c r="D3" s="806"/>
      <c r="E3" s="806"/>
      <c r="F3" s="806"/>
      <c r="G3" s="806"/>
      <c r="H3" s="806"/>
      <c r="I3" s="806"/>
      <c r="J3" s="806"/>
      <c r="K3" s="806"/>
      <c r="L3" s="806"/>
      <c r="M3" s="806"/>
      <c r="N3" s="806"/>
      <c r="O3" s="806"/>
      <c r="P3" s="806"/>
      <c r="Q3" s="806"/>
      <c r="R3" s="806"/>
      <c r="S3" s="806"/>
    </row>
    <row r="4" spans="1:116" ht="24" customHeight="1">
      <c r="A4" s="807" t="s">
        <v>619</v>
      </c>
      <c r="B4" s="807"/>
      <c r="C4" s="807"/>
      <c r="D4" s="4"/>
      <c r="E4" s="4"/>
      <c r="F4" s="4"/>
      <c r="G4" s="4"/>
      <c r="H4" s="4"/>
      <c r="I4" s="841"/>
      <c r="J4" s="841"/>
      <c r="K4" s="841"/>
      <c r="L4" s="841"/>
      <c r="M4" s="841"/>
      <c r="N4" s="841"/>
      <c r="O4" s="841"/>
      <c r="P4" s="841"/>
      <c r="Q4" s="303"/>
      <c r="R4" s="304"/>
      <c r="S4" s="305"/>
    </row>
    <row r="5" spans="1:116" ht="21" customHeight="1">
      <c r="A5" s="15" t="s">
        <v>1857</v>
      </c>
      <c r="B5" s="15"/>
      <c r="C5" s="15"/>
      <c r="D5" s="12"/>
      <c r="E5" s="12"/>
      <c r="F5" s="12"/>
      <c r="G5" s="12"/>
      <c r="H5" s="9"/>
      <c r="I5" s="15"/>
      <c r="J5" s="15"/>
      <c r="K5" s="15"/>
      <c r="L5" s="15"/>
      <c r="M5" s="15"/>
      <c r="N5" s="15"/>
      <c r="O5" s="15"/>
      <c r="P5" s="15"/>
      <c r="Q5" s="78"/>
      <c r="R5" s="306"/>
      <c r="S5" s="5"/>
    </row>
    <row r="6" spans="1:116" ht="20.25">
      <c r="A6" s="15" t="s">
        <v>4</v>
      </c>
      <c r="B6" s="12"/>
      <c r="C6" s="175"/>
      <c r="D6" s="12"/>
      <c r="E6" s="12"/>
      <c r="F6" s="12"/>
      <c r="G6" s="12"/>
      <c r="H6" s="12"/>
      <c r="I6" s="15"/>
      <c r="J6" s="12"/>
      <c r="K6" s="175"/>
      <c r="L6" s="15"/>
      <c r="M6" s="12"/>
      <c r="N6" s="175"/>
      <c r="O6" s="15"/>
      <c r="P6" s="12"/>
      <c r="Q6" s="307"/>
      <c r="R6" s="79"/>
      <c r="S6" s="5"/>
    </row>
    <row r="7" spans="1:116" s="16" customFormat="1" ht="18.75">
      <c r="A7" s="12" t="s">
        <v>620</v>
      </c>
      <c r="B7" s="12"/>
      <c r="C7" s="175"/>
      <c r="D7" s="12"/>
      <c r="E7" s="12"/>
      <c r="F7" s="12"/>
      <c r="G7" s="12"/>
      <c r="H7" s="15"/>
      <c r="I7" s="12"/>
      <c r="J7" s="12"/>
      <c r="K7" s="175"/>
      <c r="L7" s="12"/>
      <c r="M7" s="12"/>
      <c r="N7" s="175"/>
      <c r="O7" s="12"/>
      <c r="P7" s="12"/>
      <c r="Q7" s="308"/>
      <c r="R7" s="308"/>
      <c r="S7" s="309"/>
    </row>
    <row r="8" spans="1:116" s="16" customFormat="1" ht="18.75">
      <c r="A8" s="12" t="s">
        <v>621</v>
      </c>
      <c r="B8" s="12"/>
      <c r="C8" s="175"/>
      <c r="D8" s="4"/>
      <c r="E8" s="4"/>
      <c r="F8" s="4"/>
      <c r="G8" s="4"/>
      <c r="H8" s="4"/>
      <c r="I8" s="12"/>
      <c r="J8" s="12"/>
      <c r="K8" s="175"/>
      <c r="L8" s="12"/>
      <c r="M8" s="12"/>
      <c r="N8" s="175"/>
      <c r="O8" s="15"/>
      <c r="P8" s="15"/>
      <c r="Q8" s="308"/>
      <c r="R8" s="308"/>
      <c r="S8" s="309"/>
    </row>
    <row r="9" spans="1:116" s="16" customFormat="1" ht="18.75">
      <c r="A9" s="851" t="s">
        <v>7</v>
      </c>
      <c r="B9" s="851"/>
      <c r="C9" s="851"/>
      <c r="D9" s="4"/>
      <c r="E9" s="4"/>
      <c r="F9" s="4"/>
      <c r="G9" s="4"/>
      <c r="H9" s="4"/>
      <c r="I9" s="841"/>
      <c r="J9" s="841"/>
      <c r="K9" s="841"/>
      <c r="L9" s="841"/>
      <c r="M9" s="841"/>
      <c r="N9" s="841"/>
      <c r="O9" s="841"/>
      <c r="P9" s="841"/>
      <c r="Q9" s="308"/>
      <c r="R9" s="308"/>
      <c r="S9" s="309"/>
    </row>
    <row r="10" spans="1:116" s="16" customFormat="1" ht="19.5" thickBot="1">
      <c r="A10" s="15" t="s">
        <v>8</v>
      </c>
      <c r="B10" s="15"/>
      <c r="C10" s="15"/>
      <c r="D10" s="12"/>
      <c r="E10" s="12"/>
      <c r="F10" s="12"/>
      <c r="G10" s="12"/>
      <c r="H10" s="9"/>
      <c r="I10" s="15"/>
      <c r="J10" s="15"/>
      <c r="K10" s="15"/>
      <c r="L10" s="15"/>
      <c r="M10" s="15"/>
      <c r="N10" s="15"/>
      <c r="O10" s="15"/>
      <c r="P10" s="15"/>
      <c r="Q10" s="308"/>
      <c r="R10" s="308"/>
      <c r="S10" s="309"/>
    </row>
    <row r="11" spans="1:116" ht="15" customHeight="1">
      <c r="A11" s="895" t="s">
        <v>138</v>
      </c>
      <c r="B11" s="896" t="s">
        <v>10</v>
      </c>
      <c r="C11" s="898" t="s">
        <v>11</v>
      </c>
      <c r="D11" s="899" t="s">
        <v>12</v>
      </c>
      <c r="E11" s="899"/>
      <c r="F11" s="899"/>
      <c r="G11" s="900" t="s">
        <v>13</v>
      </c>
      <c r="H11" s="900"/>
      <c r="I11" s="900"/>
      <c r="J11" s="900" t="s">
        <v>14</v>
      </c>
      <c r="K11" s="900"/>
      <c r="L11" s="900"/>
      <c r="M11" s="900" t="s">
        <v>15</v>
      </c>
      <c r="N11" s="900"/>
      <c r="O11" s="900"/>
      <c r="P11" s="900" t="s">
        <v>16</v>
      </c>
      <c r="Q11" s="900"/>
      <c r="R11" s="900"/>
      <c r="S11" s="903" t="s">
        <v>17</v>
      </c>
    </row>
    <row r="12" spans="1:116" ht="32.25" customHeight="1">
      <c r="A12" s="895"/>
      <c r="B12" s="897"/>
      <c r="C12" s="809"/>
      <c r="D12" s="23" t="s">
        <v>18</v>
      </c>
      <c r="E12" s="23" t="s">
        <v>19</v>
      </c>
      <c r="F12" s="23" t="s">
        <v>20</v>
      </c>
      <c r="G12" s="23" t="s">
        <v>21</v>
      </c>
      <c r="H12" s="23" t="s">
        <v>22</v>
      </c>
      <c r="I12" s="23" t="s">
        <v>23</v>
      </c>
      <c r="J12" s="23" t="s">
        <v>24</v>
      </c>
      <c r="K12" s="23" t="s">
        <v>25</v>
      </c>
      <c r="L12" s="23" t="s">
        <v>26</v>
      </c>
      <c r="M12" s="23" t="s">
        <v>27</v>
      </c>
      <c r="N12" s="23" t="s">
        <v>28</v>
      </c>
      <c r="O12" s="23" t="s">
        <v>29</v>
      </c>
      <c r="P12" s="23" t="s">
        <v>30</v>
      </c>
      <c r="Q12" s="23" t="s">
        <v>31</v>
      </c>
      <c r="R12" s="23" t="s">
        <v>32</v>
      </c>
      <c r="S12" s="876"/>
    </row>
    <row r="13" spans="1:116" ht="53.25" customHeight="1">
      <c r="A13" s="310" t="s">
        <v>622</v>
      </c>
      <c r="B13" s="311" t="s">
        <v>623</v>
      </c>
      <c r="C13" s="83" t="s">
        <v>624</v>
      </c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312">
        <f>SUM(P14:P36)</f>
        <v>2015481.16</v>
      </c>
      <c r="Q13" s="83"/>
      <c r="R13" s="83"/>
      <c r="S13" s="313"/>
    </row>
    <row r="14" spans="1:116" s="318" customFormat="1" ht="42.75">
      <c r="A14" s="314" t="s">
        <v>625</v>
      </c>
      <c r="B14" s="315" t="s">
        <v>623</v>
      </c>
      <c r="C14" s="147" t="s">
        <v>626</v>
      </c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316"/>
      <c r="Q14" s="147"/>
      <c r="R14" s="147"/>
      <c r="S14" s="317"/>
    </row>
    <row r="15" spans="1:116" s="326" customFormat="1" ht="30" customHeight="1">
      <c r="A15" s="904" t="s">
        <v>627</v>
      </c>
      <c r="B15" s="906" t="s">
        <v>628</v>
      </c>
      <c r="C15" s="319" t="s">
        <v>629</v>
      </c>
      <c r="D15" s="320"/>
      <c r="E15" s="321">
        <v>10</v>
      </c>
      <c r="F15" s="320"/>
      <c r="G15" s="320"/>
      <c r="H15" s="322"/>
      <c r="I15" s="320"/>
      <c r="J15" s="320"/>
      <c r="K15" s="320"/>
      <c r="L15" s="320"/>
      <c r="M15" s="320"/>
      <c r="N15" s="320"/>
      <c r="O15" s="320"/>
      <c r="P15" s="323"/>
      <c r="Q15" s="324"/>
      <c r="R15" s="325"/>
      <c r="S15" s="908" t="s">
        <v>630</v>
      </c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</row>
    <row r="16" spans="1:116" s="331" customFormat="1" ht="25.5" customHeight="1">
      <c r="A16" s="905"/>
      <c r="B16" s="907"/>
      <c r="C16" s="327" t="s">
        <v>631</v>
      </c>
      <c r="D16" s="145"/>
      <c r="E16" s="321">
        <v>6</v>
      </c>
      <c r="F16" s="145"/>
      <c r="G16" s="145"/>
      <c r="H16" s="78"/>
      <c r="I16" s="145"/>
      <c r="J16" s="145"/>
      <c r="K16" s="145"/>
      <c r="L16" s="145"/>
      <c r="M16" s="145"/>
      <c r="N16" s="145"/>
      <c r="O16" s="145"/>
      <c r="P16" s="328"/>
      <c r="Q16" s="329"/>
      <c r="R16" s="330"/>
      <c r="S16" s="90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</row>
    <row r="17" spans="1:116" s="336" customFormat="1" ht="23.25" customHeight="1">
      <c r="A17" s="909" t="s">
        <v>632</v>
      </c>
      <c r="B17" s="911" t="s">
        <v>633</v>
      </c>
      <c r="C17" s="332" t="s">
        <v>634</v>
      </c>
      <c r="D17" s="333"/>
      <c r="E17" s="321">
        <v>8</v>
      </c>
      <c r="F17" s="333"/>
      <c r="G17" s="333"/>
      <c r="H17" s="333"/>
      <c r="I17" s="333"/>
      <c r="J17" s="333"/>
      <c r="K17" s="333"/>
      <c r="L17" s="333"/>
      <c r="M17" s="333"/>
      <c r="N17" s="333"/>
      <c r="O17" s="333"/>
      <c r="P17" s="328">
        <v>102070.72</v>
      </c>
      <c r="Q17" s="334"/>
      <c r="R17" s="334"/>
      <c r="S17" s="913" t="s">
        <v>630</v>
      </c>
      <c r="T17" s="335"/>
      <c r="U17" s="335"/>
      <c r="V17" s="335"/>
      <c r="W17" s="335"/>
      <c r="X17" s="335"/>
      <c r="Y17" s="335"/>
      <c r="Z17" s="335"/>
      <c r="AA17" s="335"/>
      <c r="AB17" s="335"/>
      <c r="AC17" s="335"/>
      <c r="AD17" s="335"/>
      <c r="AE17" s="335"/>
      <c r="AF17" s="335"/>
      <c r="AG17" s="335"/>
      <c r="AH17" s="335"/>
      <c r="AI17" s="335"/>
      <c r="AJ17" s="335"/>
      <c r="AK17" s="335"/>
      <c r="AL17" s="335"/>
      <c r="AM17" s="335"/>
      <c r="AN17" s="335"/>
      <c r="AO17" s="335"/>
      <c r="AP17" s="335"/>
      <c r="AQ17" s="335"/>
      <c r="AR17" s="335"/>
      <c r="AS17" s="335"/>
      <c r="AT17" s="335"/>
      <c r="AU17" s="335"/>
      <c r="AV17" s="335"/>
      <c r="AW17" s="335"/>
      <c r="AX17" s="335"/>
      <c r="AY17" s="335"/>
      <c r="AZ17" s="335"/>
      <c r="BA17" s="335"/>
      <c r="BB17" s="335"/>
      <c r="BC17" s="335"/>
      <c r="BD17" s="335"/>
      <c r="BE17" s="335"/>
      <c r="BF17" s="335"/>
      <c r="BG17" s="335"/>
      <c r="BH17" s="335"/>
      <c r="BI17" s="335"/>
      <c r="BJ17" s="335"/>
      <c r="BK17" s="335"/>
      <c r="BL17" s="335"/>
      <c r="BM17" s="335"/>
      <c r="BN17" s="335"/>
      <c r="BO17" s="335"/>
      <c r="BP17" s="335"/>
      <c r="BQ17" s="335"/>
      <c r="BR17" s="335"/>
      <c r="BS17" s="335"/>
      <c r="BT17" s="335"/>
      <c r="BU17" s="335"/>
      <c r="BV17" s="335"/>
      <c r="BW17" s="335"/>
      <c r="BX17" s="335"/>
      <c r="BY17" s="335"/>
      <c r="BZ17" s="335"/>
      <c r="CA17" s="335"/>
      <c r="CB17" s="335"/>
      <c r="CC17" s="335"/>
      <c r="CD17" s="335"/>
      <c r="CE17" s="335"/>
      <c r="CF17" s="335"/>
      <c r="CG17" s="335"/>
      <c r="CH17" s="335"/>
      <c r="CI17" s="335"/>
      <c r="CJ17" s="335"/>
      <c r="CK17" s="335"/>
      <c r="CL17" s="335"/>
      <c r="CM17" s="335"/>
      <c r="CN17" s="335"/>
      <c r="CO17" s="335"/>
      <c r="CP17" s="335"/>
      <c r="CQ17" s="335"/>
      <c r="CR17" s="335"/>
      <c r="CS17" s="335"/>
      <c r="CT17" s="335"/>
      <c r="CU17" s="335"/>
      <c r="CV17" s="335"/>
      <c r="CW17" s="335"/>
      <c r="CX17" s="335"/>
      <c r="CY17" s="335"/>
      <c r="CZ17" s="335"/>
      <c r="DA17" s="335"/>
      <c r="DB17" s="335"/>
      <c r="DC17" s="335"/>
      <c r="DD17" s="335"/>
      <c r="DE17" s="335"/>
      <c r="DF17" s="335"/>
      <c r="DG17" s="335"/>
      <c r="DH17" s="335"/>
      <c r="DI17" s="335"/>
      <c r="DJ17" s="335"/>
      <c r="DK17" s="335"/>
      <c r="DL17" s="335"/>
    </row>
    <row r="18" spans="1:116" s="339" customFormat="1" ht="37.5" customHeight="1">
      <c r="A18" s="910"/>
      <c r="B18" s="912"/>
      <c r="C18" s="332" t="s">
        <v>635</v>
      </c>
      <c r="D18" s="321">
        <v>16</v>
      </c>
      <c r="E18" s="333"/>
      <c r="F18" s="92"/>
      <c r="G18" s="333"/>
      <c r="H18" s="333"/>
      <c r="I18" s="333"/>
      <c r="J18" s="333"/>
      <c r="K18" s="333"/>
      <c r="L18" s="333"/>
      <c r="M18" s="333"/>
      <c r="N18" s="333"/>
      <c r="O18" s="333"/>
      <c r="P18" s="328"/>
      <c r="Q18" s="337"/>
      <c r="R18" s="338"/>
      <c r="S18" s="913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</row>
    <row r="19" spans="1:116" s="342" customFormat="1" ht="33">
      <c r="A19" s="910"/>
      <c r="B19" s="912"/>
      <c r="C19" s="332" t="s">
        <v>636</v>
      </c>
      <c r="D19" s="340">
        <v>2</v>
      </c>
      <c r="E19" s="333"/>
      <c r="F19" s="333"/>
      <c r="G19" s="333"/>
      <c r="H19" s="341"/>
      <c r="I19" s="333"/>
      <c r="J19" s="333"/>
      <c r="K19" s="333"/>
      <c r="L19" s="333"/>
      <c r="M19" s="333"/>
      <c r="N19" s="333"/>
      <c r="O19" s="333"/>
      <c r="P19" s="328">
        <v>163995</v>
      </c>
      <c r="Q19" s="334"/>
      <c r="R19" s="334"/>
      <c r="S19" s="913"/>
      <c r="T19" s="335"/>
      <c r="U19" s="335"/>
      <c r="V19" s="335"/>
      <c r="W19" s="335"/>
      <c r="X19" s="335"/>
      <c r="Y19" s="335"/>
      <c r="Z19" s="335"/>
      <c r="AA19" s="335"/>
      <c r="AB19" s="335"/>
      <c r="AC19" s="335"/>
      <c r="AD19" s="335"/>
      <c r="AE19" s="335"/>
      <c r="AF19" s="335"/>
      <c r="AG19" s="335"/>
      <c r="AH19" s="335"/>
      <c r="AI19" s="335"/>
      <c r="AJ19" s="335"/>
      <c r="AK19" s="335"/>
      <c r="AL19" s="335"/>
      <c r="AM19" s="335"/>
      <c r="AN19" s="335"/>
      <c r="AO19" s="335"/>
      <c r="AP19" s="335"/>
      <c r="AQ19" s="335"/>
      <c r="AR19" s="335"/>
      <c r="AS19" s="335"/>
      <c r="AT19" s="335"/>
      <c r="AU19" s="335"/>
      <c r="AV19" s="335"/>
      <c r="AW19" s="335"/>
      <c r="AX19" s="335"/>
      <c r="AY19" s="335"/>
      <c r="AZ19" s="335"/>
      <c r="BA19" s="335"/>
      <c r="BB19" s="335"/>
      <c r="BC19" s="335"/>
      <c r="BD19" s="335"/>
      <c r="BE19" s="335"/>
      <c r="BF19" s="335"/>
      <c r="BG19" s="335"/>
      <c r="BH19" s="335"/>
      <c r="BI19" s="335"/>
      <c r="BJ19" s="335"/>
      <c r="BK19" s="335"/>
      <c r="BL19" s="335"/>
      <c r="BM19" s="335"/>
      <c r="BN19" s="335"/>
      <c r="BO19" s="335"/>
      <c r="BP19" s="335"/>
      <c r="BQ19" s="335"/>
      <c r="BR19" s="335"/>
      <c r="BS19" s="335"/>
      <c r="BT19" s="335"/>
      <c r="BU19" s="335"/>
      <c r="BV19" s="335"/>
      <c r="BW19" s="335"/>
      <c r="BX19" s="335"/>
      <c r="BY19" s="335"/>
      <c r="BZ19" s="335"/>
      <c r="CA19" s="335"/>
      <c r="CB19" s="335"/>
      <c r="CC19" s="335"/>
      <c r="CD19" s="335"/>
      <c r="CE19" s="335"/>
      <c r="CF19" s="335"/>
      <c r="CG19" s="335"/>
      <c r="CH19" s="335"/>
      <c r="CI19" s="335"/>
      <c r="CJ19" s="335"/>
      <c r="CK19" s="335"/>
      <c r="CL19" s="335"/>
      <c r="CM19" s="335"/>
      <c r="CN19" s="335"/>
      <c r="CO19" s="335"/>
      <c r="CP19" s="335"/>
      <c r="CQ19" s="335"/>
      <c r="CR19" s="335"/>
      <c r="CS19" s="335"/>
      <c r="CT19" s="335"/>
      <c r="CU19" s="335"/>
      <c r="CV19" s="335"/>
      <c r="CW19" s="335"/>
      <c r="CX19" s="335"/>
      <c r="CY19" s="335"/>
      <c r="CZ19" s="335"/>
      <c r="DA19" s="335"/>
      <c r="DB19" s="335"/>
      <c r="DC19" s="335"/>
      <c r="DD19" s="335"/>
      <c r="DE19" s="335"/>
      <c r="DF19" s="335"/>
      <c r="DG19" s="335"/>
      <c r="DH19" s="335"/>
      <c r="DI19" s="335"/>
      <c r="DJ19" s="335"/>
      <c r="DK19" s="335"/>
      <c r="DL19" s="335"/>
    </row>
    <row r="20" spans="1:116" s="344" customFormat="1" ht="33">
      <c r="A20" s="910"/>
      <c r="B20" s="912"/>
      <c r="C20" s="332" t="s">
        <v>637</v>
      </c>
      <c r="D20" s="333"/>
      <c r="E20" s="333"/>
      <c r="F20" s="340">
        <v>1</v>
      </c>
      <c r="G20" s="333"/>
      <c r="H20" s="333"/>
      <c r="I20" s="333"/>
      <c r="J20" s="333"/>
      <c r="K20" s="333"/>
      <c r="L20" s="333"/>
      <c r="M20" s="333"/>
      <c r="N20" s="333"/>
      <c r="O20" s="333"/>
      <c r="P20" s="328"/>
      <c r="Q20" s="334"/>
      <c r="R20" s="334"/>
      <c r="S20" s="913"/>
      <c r="T20" s="343"/>
      <c r="U20" s="343"/>
      <c r="V20" s="343"/>
      <c r="W20" s="343"/>
      <c r="X20" s="343"/>
      <c r="Y20" s="343"/>
      <c r="Z20" s="343"/>
      <c r="AA20" s="343"/>
      <c r="AB20" s="343"/>
      <c r="AC20" s="343"/>
      <c r="AD20" s="343"/>
      <c r="AE20" s="343"/>
      <c r="AF20" s="343"/>
      <c r="AG20" s="343"/>
      <c r="AH20" s="343"/>
      <c r="AI20" s="343"/>
      <c r="AJ20" s="343"/>
      <c r="AK20" s="343"/>
      <c r="AL20" s="343"/>
      <c r="AM20" s="343"/>
      <c r="AN20" s="343"/>
      <c r="AO20" s="343"/>
      <c r="AP20" s="343"/>
      <c r="AQ20" s="343"/>
      <c r="AR20" s="343"/>
      <c r="AS20" s="343"/>
      <c r="AT20" s="343"/>
      <c r="AU20" s="343"/>
      <c r="AV20" s="343"/>
      <c r="AW20" s="343"/>
      <c r="AX20" s="343"/>
      <c r="AY20" s="343"/>
      <c r="AZ20" s="343"/>
      <c r="BA20" s="343"/>
      <c r="BB20" s="343"/>
      <c r="BC20" s="343"/>
      <c r="BD20" s="343"/>
      <c r="BE20" s="343"/>
      <c r="BF20" s="343"/>
      <c r="BG20" s="343"/>
      <c r="BH20" s="343"/>
      <c r="BI20" s="343"/>
      <c r="BJ20" s="343"/>
      <c r="BK20" s="343"/>
      <c r="BL20" s="343"/>
      <c r="BM20" s="343"/>
      <c r="BN20" s="343"/>
      <c r="BO20" s="343"/>
      <c r="BP20" s="343"/>
      <c r="BQ20" s="343"/>
      <c r="BR20" s="343"/>
      <c r="BS20" s="343"/>
      <c r="BT20" s="343"/>
      <c r="BU20" s="343"/>
      <c r="BV20" s="343"/>
      <c r="BW20" s="343"/>
      <c r="BX20" s="343"/>
      <c r="BY20" s="343"/>
      <c r="BZ20" s="343"/>
      <c r="CA20" s="343"/>
      <c r="CB20" s="343"/>
      <c r="CC20" s="343"/>
      <c r="CD20" s="343"/>
      <c r="CE20" s="343"/>
      <c r="CF20" s="343"/>
      <c r="CG20" s="343"/>
      <c r="CH20" s="343"/>
      <c r="CI20" s="343"/>
      <c r="CJ20" s="343"/>
      <c r="CK20" s="343"/>
      <c r="CL20" s="343"/>
      <c r="CM20" s="343"/>
      <c r="CN20" s="343"/>
      <c r="CO20" s="343"/>
      <c r="CP20" s="343"/>
      <c r="CQ20" s="343"/>
      <c r="CR20" s="343"/>
      <c r="CS20" s="343"/>
      <c r="CT20" s="343"/>
      <c r="CU20" s="343"/>
      <c r="CV20" s="343"/>
      <c r="CW20" s="343"/>
      <c r="CX20" s="343"/>
      <c r="CY20" s="343"/>
      <c r="CZ20" s="343"/>
      <c r="DA20" s="343"/>
      <c r="DB20" s="343"/>
      <c r="DC20" s="343"/>
      <c r="DD20" s="343"/>
      <c r="DE20" s="343"/>
      <c r="DF20" s="343"/>
      <c r="DG20" s="343"/>
      <c r="DH20" s="343"/>
      <c r="DI20" s="343"/>
      <c r="DJ20" s="343"/>
      <c r="DK20" s="343"/>
      <c r="DL20" s="343"/>
    </row>
    <row r="21" spans="1:116" s="342" customFormat="1" ht="49.5">
      <c r="A21" s="910"/>
      <c r="B21" s="912"/>
      <c r="C21" s="332" t="s">
        <v>638</v>
      </c>
      <c r="D21" s="340">
        <v>2</v>
      </c>
      <c r="E21" s="333"/>
      <c r="F21" s="333"/>
      <c r="G21" s="333"/>
      <c r="H21" s="333"/>
      <c r="I21" s="333"/>
      <c r="J21" s="333"/>
      <c r="K21" s="333"/>
      <c r="L21" s="333"/>
      <c r="M21" s="333"/>
      <c r="N21" s="333"/>
      <c r="O21" s="333"/>
      <c r="P21" s="328">
        <v>214271</v>
      </c>
      <c r="Q21" s="334"/>
      <c r="R21" s="334"/>
      <c r="S21" s="913"/>
      <c r="T21" s="335"/>
      <c r="U21" s="335"/>
      <c r="V21" s="335"/>
      <c r="W21" s="335"/>
      <c r="X21" s="335"/>
      <c r="Y21" s="335"/>
      <c r="Z21" s="335"/>
      <c r="AA21" s="335"/>
      <c r="AB21" s="335"/>
      <c r="AC21" s="335"/>
      <c r="AD21" s="335"/>
      <c r="AE21" s="335"/>
      <c r="AF21" s="335"/>
      <c r="AG21" s="335"/>
      <c r="AH21" s="335"/>
      <c r="AI21" s="335"/>
      <c r="AJ21" s="335"/>
      <c r="AK21" s="335"/>
      <c r="AL21" s="335"/>
      <c r="AM21" s="335"/>
      <c r="AN21" s="335"/>
      <c r="AO21" s="335"/>
      <c r="AP21" s="335"/>
      <c r="AQ21" s="335"/>
      <c r="AR21" s="335"/>
      <c r="AS21" s="335"/>
      <c r="AT21" s="335"/>
      <c r="AU21" s="335"/>
      <c r="AV21" s="335"/>
      <c r="AW21" s="335"/>
      <c r="AX21" s="335"/>
      <c r="AY21" s="335"/>
      <c r="AZ21" s="335"/>
      <c r="BA21" s="335"/>
      <c r="BB21" s="335"/>
      <c r="BC21" s="335"/>
      <c r="BD21" s="335"/>
      <c r="BE21" s="335"/>
      <c r="BF21" s="335"/>
      <c r="BG21" s="335"/>
      <c r="BH21" s="335"/>
      <c r="BI21" s="335"/>
      <c r="BJ21" s="335"/>
      <c r="BK21" s="335"/>
      <c r="BL21" s="335"/>
      <c r="BM21" s="335"/>
      <c r="BN21" s="335"/>
      <c r="BO21" s="335"/>
      <c r="BP21" s="335"/>
      <c r="BQ21" s="335"/>
      <c r="BR21" s="335"/>
      <c r="BS21" s="335"/>
      <c r="BT21" s="335"/>
      <c r="BU21" s="335"/>
      <c r="BV21" s="335"/>
      <c r="BW21" s="335"/>
      <c r="BX21" s="335"/>
      <c r="BY21" s="335"/>
      <c r="BZ21" s="335"/>
      <c r="CA21" s="335"/>
      <c r="CB21" s="335"/>
      <c r="CC21" s="335"/>
      <c r="CD21" s="335"/>
      <c r="CE21" s="335"/>
      <c r="CF21" s="335"/>
      <c r="CG21" s="335"/>
      <c r="CH21" s="335"/>
      <c r="CI21" s="335"/>
      <c r="CJ21" s="335"/>
      <c r="CK21" s="335"/>
      <c r="CL21" s="335"/>
      <c r="CM21" s="335"/>
      <c r="CN21" s="335"/>
      <c r="CO21" s="335"/>
      <c r="CP21" s="335"/>
      <c r="CQ21" s="335"/>
      <c r="CR21" s="335"/>
      <c r="CS21" s="335"/>
      <c r="CT21" s="335"/>
      <c r="CU21" s="335"/>
      <c r="CV21" s="335"/>
      <c r="CW21" s="335"/>
      <c r="CX21" s="335"/>
      <c r="CY21" s="335"/>
      <c r="CZ21" s="335"/>
      <c r="DA21" s="335"/>
      <c r="DB21" s="335"/>
      <c r="DC21" s="335"/>
      <c r="DD21" s="335"/>
      <c r="DE21" s="335"/>
      <c r="DF21" s="335"/>
      <c r="DG21" s="335"/>
      <c r="DH21" s="335"/>
      <c r="DI21" s="335"/>
      <c r="DJ21" s="335"/>
      <c r="DK21" s="335"/>
      <c r="DL21" s="335"/>
    </row>
    <row r="22" spans="1:116" s="342" customFormat="1" ht="94.5" customHeight="1">
      <c r="A22" s="910"/>
      <c r="B22" s="912"/>
      <c r="C22" s="332" t="s">
        <v>639</v>
      </c>
      <c r="D22" s="340">
        <v>1</v>
      </c>
      <c r="E22" s="333"/>
      <c r="F22" s="333"/>
      <c r="G22" s="333"/>
      <c r="H22" s="333"/>
      <c r="I22" s="333"/>
      <c r="J22" s="333"/>
      <c r="K22" s="333"/>
      <c r="L22" s="333"/>
      <c r="M22" s="333"/>
      <c r="N22" s="333"/>
      <c r="O22" s="333"/>
      <c r="P22" s="328">
        <v>155637.44</v>
      </c>
      <c r="Q22" s="334"/>
      <c r="R22" s="334"/>
      <c r="S22" s="913"/>
      <c r="T22" s="335"/>
      <c r="U22" s="335"/>
      <c r="V22" s="335"/>
      <c r="W22" s="335"/>
      <c r="X22" s="335"/>
      <c r="Y22" s="335"/>
      <c r="Z22" s="335"/>
      <c r="AA22" s="335"/>
      <c r="AB22" s="335"/>
      <c r="AC22" s="335"/>
      <c r="AD22" s="335"/>
      <c r="AE22" s="335"/>
      <c r="AF22" s="335"/>
      <c r="AG22" s="335"/>
      <c r="AH22" s="335"/>
      <c r="AI22" s="335"/>
      <c r="AJ22" s="335"/>
      <c r="AK22" s="335"/>
      <c r="AL22" s="335"/>
      <c r="AM22" s="335"/>
      <c r="AN22" s="335"/>
      <c r="AO22" s="335"/>
      <c r="AP22" s="335"/>
      <c r="AQ22" s="335"/>
      <c r="AR22" s="335"/>
      <c r="AS22" s="335"/>
      <c r="AT22" s="335"/>
      <c r="AU22" s="335"/>
      <c r="AV22" s="335"/>
      <c r="AW22" s="335"/>
      <c r="AX22" s="335"/>
      <c r="AY22" s="335"/>
      <c r="AZ22" s="335"/>
      <c r="BA22" s="335"/>
      <c r="BB22" s="335"/>
      <c r="BC22" s="335"/>
      <c r="BD22" s="335"/>
      <c r="BE22" s="335"/>
      <c r="BF22" s="335"/>
      <c r="BG22" s="335"/>
      <c r="BH22" s="335"/>
      <c r="BI22" s="335"/>
      <c r="BJ22" s="335"/>
      <c r="BK22" s="335"/>
      <c r="BL22" s="335"/>
      <c r="BM22" s="335"/>
      <c r="BN22" s="335"/>
      <c r="BO22" s="335"/>
      <c r="BP22" s="335"/>
      <c r="BQ22" s="335"/>
      <c r="BR22" s="335"/>
      <c r="BS22" s="335"/>
      <c r="BT22" s="335"/>
      <c r="BU22" s="335"/>
      <c r="BV22" s="335"/>
      <c r="BW22" s="335"/>
      <c r="BX22" s="335"/>
      <c r="BY22" s="335"/>
      <c r="BZ22" s="335"/>
      <c r="CA22" s="335"/>
      <c r="CB22" s="335"/>
      <c r="CC22" s="335"/>
      <c r="CD22" s="335"/>
      <c r="CE22" s="335"/>
      <c r="CF22" s="335"/>
      <c r="CG22" s="335"/>
      <c r="CH22" s="335"/>
      <c r="CI22" s="335"/>
      <c r="CJ22" s="335"/>
      <c r="CK22" s="335"/>
      <c r="CL22" s="335"/>
      <c r="CM22" s="335"/>
      <c r="CN22" s="335"/>
      <c r="CO22" s="335"/>
      <c r="CP22" s="335"/>
      <c r="CQ22" s="335"/>
      <c r="CR22" s="335"/>
      <c r="CS22" s="335"/>
      <c r="CT22" s="335"/>
      <c r="CU22" s="335"/>
      <c r="CV22" s="335"/>
      <c r="CW22" s="335"/>
      <c r="CX22" s="335"/>
      <c r="CY22" s="335"/>
      <c r="CZ22" s="335"/>
      <c r="DA22" s="335"/>
      <c r="DB22" s="335"/>
      <c r="DC22" s="335"/>
      <c r="DD22" s="335"/>
      <c r="DE22" s="335"/>
      <c r="DF22" s="335"/>
      <c r="DG22" s="335"/>
      <c r="DH22" s="335"/>
      <c r="DI22" s="335"/>
      <c r="DJ22" s="335"/>
      <c r="DK22" s="335"/>
      <c r="DL22" s="335"/>
    </row>
    <row r="23" spans="1:116" s="339" customFormat="1" ht="99">
      <c r="A23" s="345" t="s">
        <v>640</v>
      </c>
      <c r="B23" s="346" t="s">
        <v>641</v>
      </c>
      <c r="C23" s="347" t="s">
        <v>642</v>
      </c>
      <c r="D23" s="348"/>
      <c r="E23" s="92"/>
      <c r="F23" s="193">
        <v>1</v>
      </c>
      <c r="G23" s="349"/>
      <c r="H23" s="349"/>
      <c r="I23" s="349"/>
      <c r="J23" s="350"/>
      <c r="K23" s="349"/>
      <c r="L23" s="349"/>
      <c r="M23" s="349"/>
      <c r="N23" s="349"/>
      <c r="O23" s="349"/>
      <c r="P23" s="351"/>
      <c r="Q23" s="352"/>
      <c r="R23" s="352"/>
      <c r="S23" s="35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</row>
    <row r="24" spans="1:116" s="331" customFormat="1" ht="56.25" customHeight="1">
      <c r="A24" s="904" t="s">
        <v>643</v>
      </c>
      <c r="B24" s="915" t="s">
        <v>644</v>
      </c>
      <c r="C24" s="354" t="s">
        <v>645</v>
      </c>
      <c r="D24" s="355">
        <v>365</v>
      </c>
      <c r="E24" s="356"/>
      <c r="F24" s="356"/>
      <c r="G24" s="356"/>
      <c r="H24" s="356"/>
      <c r="I24" s="356"/>
      <c r="J24" s="356"/>
      <c r="K24" s="356"/>
      <c r="L24" s="356"/>
      <c r="M24" s="356"/>
      <c r="N24" s="356"/>
      <c r="O24" s="356"/>
      <c r="P24" s="357"/>
      <c r="Q24" s="358"/>
      <c r="R24" s="359"/>
      <c r="S24" s="353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</row>
    <row r="25" spans="1:116" s="331" customFormat="1" ht="59.25" customHeight="1">
      <c r="A25" s="904"/>
      <c r="B25" s="915"/>
      <c r="C25" s="360" t="s">
        <v>646</v>
      </c>
      <c r="D25" s="361">
        <v>100</v>
      </c>
      <c r="E25" s="362"/>
      <c r="F25" s="362"/>
      <c r="G25" s="362"/>
      <c r="H25" s="362"/>
      <c r="I25" s="362"/>
      <c r="J25" s="362"/>
      <c r="K25" s="362"/>
      <c r="L25" s="362"/>
      <c r="M25" s="362"/>
      <c r="N25" s="362"/>
      <c r="O25" s="362"/>
      <c r="P25" s="363">
        <v>117800</v>
      </c>
      <c r="Q25" s="364"/>
      <c r="R25" s="365"/>
      <c r="S25" s="366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</row>
    <row r="26" spans="1:116" s="331" customFormat="1" ht="49.5" customHeight="1">
      <c r="A26" s="904"/>
      <c r="B26" s="915"/>
      <c r="C26" s="367" t="s">
        <v>647</v>
      </c>
      <c r="D26" s="193">
        <v>1</v>
      </c>
      <c r="E26" s="349"/>
      <c r="F26" s="349"/>
      <c r="G26" s="349"/>
      <c r="H26" s="349"/>
      <c r="I26" s="349"/>
      <c r="J26" s="349"/>
      <c r="K26" s="349"/>
      <c r="L26" s="349"/>
      <c r="M26" s="349"/>
      <c r="N26" s="349"/>
      <c r="O26" s="349"/>
      <c r="P26" s="368">
        <v>192772</v>
      </c>
      <c r="Q26" s="364"/>
      <c r="R26" s="365"/>
      <c r="S26" s="36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</row>
    <row r="27" spans="1:116" s="331" customFormat="1" ht="37.5" customHeight="1">
      <c r="A27" s="904"/>
      <c r="B27" s="915"/>
      <c r="C27" s="367" t="s">
        <v>648</v>
      </c>
      <c r="D27" s="193">
        <v>800</v>
      </c>
      <c r="E27" s="349"/>
      <c r="F27" s="349"/>
      <c r="G27" s="349"/>
      <c r="H27" s="349"/>
      <c r="I27" s="349"/>
      <c r="J27" s="152"/>
      <c r="K27" s="349"/>
      <c r="L27" s="349"/>
      <c r="M27" s="349"/>
      <c r="N27" s="349"/>
      <c r="O27" s="349"/>
      <c r="P27" s="369">
        <v>1034935</v>
      </c>
      <c r="Q27" s="370"/>
      <c r="R27" s="370"/>
      <c r="S27" s="366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</row>
    <row r="28" spans="1:116" s="331" customFormat="1" ht="51.75" customHeight="1">
      <c r="A28" s="904"/>
      <c r="B28" s="915"/>
      <c r="C28" s="86" t="s">
        <v>649</v>
      </c>
      <c r="D28" s="91">
        <v>1</v>
      </c>
      <c r="E28" s="349"/>
      <c r="F28" s="349"/>
      <c r="G28" s="349"/>
      <c r="H28" s="349"/>
      <c r="I28" s="349"/>
      <c r="J28" s="349"/>
      <c r="K28" s="349"/>
      <c r="L28" s="349"/>
      <c r="M28" s="349"/>
      <c r="N28" s="349"/>
      <c r="O28" s="349"/>
      <c r="P28" s="371">
        <v>12000</v>
      </c>
      <c r="Q28" s="370"/>
      <c r="R28" s="370"/>
      <c r="S28" s="366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</row>
    <row r="29" spans="1:116" s="331" customFormat="1" ht="40.5" customHeight="1">
      <c r="A29" s="914"/>
      <c r="B29" s="916"/>
      <c r="C29" s="140" t="s">
        <v>650</v>
      </c>
      <c r="D29" s="193">
        <v>2</v>
      </c>
      <c r="E29" s="349"/>
      <c r="F29" s="349"/>
      <c r="G29" s="152"/>
      <c r="H29" s="349"/>
      <c r="I29" s="349"/>
      <c r="J29" s="349"/>
      <c r="K29" s="349"/>
      <c r="L29" s="349"/>
      <c r="M29" s="349"/>
      <c r="N29" s="349"/>
      <c r="O29" s="349"/>
      <c r="P29" s="351">
        <v>22000</v>
      </c>
      <c r="Q29" s="370"/>
      <c r="R29" s="370"/>
      <c r="S29" s="353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</row>
    <row r="30" spans="1:116" s="331" customFormat="1" ht="46.5" customHeight="1">
      <c r="A30" s="372" t="s">
        <v>651</v>
      </c>
      <c r="B30" s="373" t="s">
        <v>652</v>
      </c>
      <c r="C30" s="374" t="s">
        <v>653</v>
      </c>
      <c r="D30" s="375">
        <v>100</v>
      </c>
      <c r="E30" s="376"/>
      <c r="F30" s="376"/>
      <c r="G30" s="376"/>
      <c r="H30" s="376"/>
      <c r="I30" s="376"/>
      <c r="J30" s="376"/>
      <c r="K30" s="376"/>
      <c r="L30" s="376"/>
      <c r="M30" s="376"/>
      <c r="N30" s="376"/>
      <c r="O30" s="376"/>
      <c r="P30" s="323"/>
      <c r="Q30" s="364"/>
      <c r="R30" s="364"/>
      <c r="S30" s="377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</row>
    <row r="31" spans="1:116" ht="48" customHeight="1">
      <c r="A31" s="378" t="s">
        <v>654</v>
      </c>
      <c r="B31" s="379" t="s">
        <v>655</v>
      </c>
      <c r="C31" s="380" t="s">
        <v>656</v>
      </c>
      <c r="D31" s="380"/>
      <c r="E31" s="380"/>
      <c r="F31" s="380"/>
      <c r="G31" s="380"/>
      <c r="H31" s="380"/>
      <c r="I31" s="380"/>
      <c r="J31" s="380"/>
      <c r="K31" s="380"/>
      <c r="L31" s="380"/>
      <c r="M31" s="380"/>
      <c r="N31" s="380"/>
      <c r="O31" s="380"/>
      <c r="P31" s="381"/>
      <c r="Q31" s="364"/>
      <c r="R31" s="364"/>
      <c r="S31" s="377"/>
    </row>
    <row r="32" spans="1:116" s="331" customFormat="1" ht="62.25" customHeight="1">
      <c r="A32" s="382" t="s">
        <v>657</v>
      </c>
      <c r="B32" s="383" t="s">
        <v>658</v>
      </c>
      <c r="C32" s="384" t="s">
        <v>659</v>
      </c>
      <c r="D32" s="385"/>
      <c r="E32" s="91">
        <v>1</v>
      </c>
      <c r="F32" s="385"/>
      <c r="G32" s="152"/>
      <c r="H32" s="152"/>
      <c r="I32" s="152"/>
      <c r="J32" s="385"/>
      <c r="K32" s="385"/>
      <c r="L32" s="385"/>
      <c r="M32" s="92"/>
      <c r="N32" s="92"/>
      <c r="O32" s="92"/>
      <c r="P32" s="94"/>
      <c r="Q32" s="386"/>
      <c r="R32" s="386"/>
      <c r="S32" s="387" t="s">
        <v>660</v>
      </c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</row>
    <row r="33" spans="1:116" s="331" customFormat="1" ht="49.5">
      <c r="A33" s="382" t="s">
        <v>661</v>
      </c>
      <c r="B33" s="383" t="s">
        <v>662</v>
      </c>
      <c r="C33" s="388" t="s">
        <v>663</v>
      </c>
      <c r="D33" s="385"/>
      <c r="E33" s="385"/>
      <c r="F33" s="91">
        <v>1</v>
      </c>
      <c r="G33" s="78"/>
      <c r="H33" s="152"/>
      <c r="I33" s="152"/>
      <c r="J33" s="385"/>
      <c r="K33" s="385"/>
      <c r="L33" s="385"/>
      <c r="M33" s="92"/>
      <c r="N33" s="92"/>
      <c r="O33" s="92"/>
      <c r="P33" s="94"/>
      <c r="Q33" s="389"/>
      <c r="R33" s="389"/>
      <c r="S33" s="390" t="s">
        <v>618</v>
      </c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</row>
    <row r="34" spans="1:116" s="331" customFormat="1" ht="66">
      <c r="A34" s="382" t="s">
        <v>664</v>
      </c>
      <c r="B34" s="383" t="s">
        <v>665</v>
      </c>
      <c r="C34" s="388" t="s">
        <v>666</v>
      </c>
      <c r="D34" s="385"/>
      <c r="E34" s="385"/>
      <c r="F34" s="91">
        <v>1</v>
      </c>
      <c r="G34" s="385"/>
      <c r="H34" s="385"/>
      <c r="I34" s="385"/>
      <c r="J34" s="385"/>
      <c r="K34" s="385"/>
      <c r="L34" s="385"/>
      <c r="M34" s="385"/>
      <c r="N34" s="385"/>
      <c r="O34" s="385"/>
      <c r="P34" s="94"/>
      <c r="Q34" s="389"/>
      <c r="R34" s="389"/>
      <c r="S34" s="390" t="s">
        <v>660</v>
      </c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</row>
    <row r="35" spans="1:116" s="331" customFormat="1" ht="49.5">
      <c r="A35" s="391" t="s">
        <v>667</v>
      </c>
      <c r="B35" s="392" t="s">
        <v>668</v>
      </c>
      <c r="C35" s="388" t="s">
        <v>656</v>
      </c>
      <c r="D35" s="385"/>
      <c r="E35" s="385"/>
      <c r="F35" s="91">
        <v>1</v>
      </c>
      <c r="G35" s="152"/>
      <c r="H35" s="152"/>
      <c r="I35" s="152"/>
      <c r="J35" s="385"/>
      <c r="K35" s="385"/>
      <c r="L35" s="393"/>
      <c r="M35" s="393"/>
      <c r="N35" s="393"/>
      <c r="O35" s="385"/>
      <c r="P35" s="94"/>
      <c r="Q35" s="389"/>
      <c r="R35" s="389"/>
      <c r="S35" s="390" t="s">
        <v>669</v>
      </c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</row>
    <row r="36" spans="1:116" s="331" customFormat="1" ht="49.5">
      <c r="A36" s="394" t="s">
        <v>670</v>
      </c>
      <c r="B36" s="395" t="s">
        <v>671</v>
      </c>
      <c r="C36" s="388" t="s">
        <v>656</v>
      </c>
      <c r="D36" s="385"/>
      <c r="E36" s="385"/>
      <c r="F36" s="91">
        <v>1</v>
      </c>
      <c r="G36" s="152"/>
      <c r="H36" s="152"/>
      <c r="I36" s="152"/>
      <c r="J36" s="385"/>
      <c r="K36" s="385"/>
      <c r="L36" s="393"/>
      <c r="M36" s="393"/>
      <c r="N36" s="393"/>
      <c r="O36" s="385"/>
      <c r="P36" s="94"/>
      <c r="Q36" s="389"/>
      <c r="R36" s="389"/>
      <c r="S36" s="390" t="s">
        <v>672</v>
      </c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</row>
    <row r="37" spans="1:116" ht="50.25" customHeight="1">
      <c r="A37" s="396" t="s">
        <v>673</v>
      </c>
      <c r="B37" s="397" t="s">
        <v>674</v>
      </c>
      <c r="C37" s="96" t="s">
        <v>675</v>
      </c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398"/>
      <c r="P37" s="399">
        <f>P38+P39+P40</f>
        <v>155000</v>
      </c>
      <c r="Q37" s="400"/>
      <c r="R37" s="377"/>
      <c r="S37" s="353"/>
    </row>
    <row r="38" spans="1:116" s="331" customFormat="1" ht="49.5">
      <c r="A38" s="401" t="s">
        <v>676</v>
      </c>
      <c r="B38" s="395" t="s">
        <v>677</v>
      </c>
      <c r="C38" s="87" t="s">
        <v>678</v>
      </c>
      <c r="D38" s="91">
        <v>1</v>
      </c>
      <c r="E38" s="92"/>
      <c r="F38" s="92"/>
      <c r="G38" s="402"/>
      <c r="H38" s="92"/>
      <c r="I38" s="92"/>
      <c r="J38" s="92"/>
      <c r="K38" s="92"/>
      <c r="L38" s="92"/>
      <c r="M38" s="92"/>
      <c r="N38" s="92"/>
      <c r="O38" s="92"/>
      <c r="P38" s="328">
        <f>[8]Presupuesto!E41</f>
        <v>155000</v>
      </c>
      <c r="Q38" s="377"/>
      <c r="R38" s="377"/>
      <c r="S38" s="353" t="s">
        <v>630</v>
      </c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</row>
    <row r="39" spans="1:116" s="331" customFormat="1" ht="49.5">
      <c r="A39" s="401" t="s">
        <v>679</v>
      </c>
      <c r="B39" s="403" t="s">
        <v>680</v>
      </c>
      <c r="C39" s="87" t="s">
        <v>681</v>
      </c>
      <c r="D39" s="97"/>
      <c r="E39" s="78"/>
      <c r="F39" s="91">
        <v>1</v>
      </c>
      <c r="G39" s="78"/>
      <c r="H39" s="92"/>
      <c r="I39" s="92"/>
      <c r="J39" s="92"/>
      <c r="K39" s="78"/>
      <c r="L39" s="92"/>
      <c r="M39" s="92"/>
      <c r="N39" s="78"/>
      <c r="O39" s="92"/>
      <c r="P39" s="404"/>
      <c r="Q39" s="377"/>
      <c r="R39" s="377"/>
      <c r="S39" s="353" t="s">
        <v>682</v>
      </c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</row>
    <row r="40" spans="1:116" s="413" customFormat="1" ht="49.5">
      <c r="A40" s="405" t="s">
        <v>683</v>
      </c>
      <c r="B40" s="406" t="s">
        <v>684</v>
      </c>
      <c r="C40" s="407" t="s">
        <v>685</v>
      </c>
      <c r="D40" s="408"/>
      <c r="E40" s="408"/>
      <c r="F40" s="91">
        <v>2</v>
      </c>
      <c r="G40" s="408"/>
      <c r="H40" s="409"/>
      <c r="I40" s="408"/>
      <c r="J40" s="408"/>
      <c r="K40" s="408"/>
      <c r="L40" s="408"/>
      <c r="M40" s="408"/>
      <c r="N40" s="408"/>
      <c r="O40" s="408"/>
      <c r="P40" s="410"/>
      <c r="Q40" s="411"/>
      <c r="R40" s="411"/>
      <c r="S40" s="412" t="s">
        <v>682</v>
      </c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</row>
    <row r="41" spans="1:116" s="318" customFormat="1" ht="48" customHeight="1">
      <c r="A41" s="414" t="s">
        <v>686</v>
      </c>
      <c r="B41" s="415" t="s">
        <v>687</v>
      </c>
      <c r="C41" s="416" t="s">
        <v>688</v>
      </c>
      <c r="D41" s="416"/>
      <c r="E41" s="416"/>
      <c r="F41" s="416"/>
      <c r="G41" s="416"/>
      <c r="H41" s="416"/>
      <c r="I41" s="416"/>
      <c r="J41" s="416"/>
      <c r="K41" s="416"/>
      <c r="L41" s="416"/>
      <c r="M41" s="416"/>
      <c r="N41" s="416"/>
      <c r="O41" s="414"/>
      <c r="P41" s="417">
        <f>P44</f>
        <v>269000</v>
      </c>
      <c r="Q41" s="901"/>
      <c r="R41" s="901"/>
      <c r="S41" s="902"/>
    </row>
    <row r="42" spans="1:116" s="331" customFormat="1" ht="99">
      <c r="A42" s="418" t="s">
        <v>689</v>
      </c>
      <c r="B42" s="419" t="s">
        <v>690</v>
      </c>
      <c r="C42" s="420" t="s">
        <v>691</v>
      </c>
      <c r="D42" s="91">
        <v>3</v>
      </c>
      <c r="E42" s="91">
        <v>2</v>
      </c>
      <c r="F42" s="91">
        <v>2</v>
      </c>
      <c r="G42" s="152"/>
      <c r="H42" s="152"/>
      <c r="I42" s="92"/>
      <c r="J42" s="92"/>
      <c r="K42" s="92"/>
      <c r="L42" s="92"/>
      <c r="M42" s="92"/>
      <c r="N42" s="92"/>
      <c r="O42" s="92"/>
      <c r="P42" s="421"/>
      <c r="Q42" s="92"/>
      <c r="R42" s="92"/>
      <c r="S42" s="422" t="s">
        <v>692</v>
      </c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</row>
    <row r="43" spans="1:116" s="331" customFormat="1" ht="33">
      <c r="A43" s="414" t="s">
        <v>693</v>
      </c>
      <c r="B43" s="423" t="s">
        <v>694</v>
      </c>
      <c r="C43" s="420"/>
      <c r="D43" s="91"/>
      <c r="E43" s="91"/>
      <c r="F43" s="91"/>
      <c r="G43" s="152"/>
      <c r="H43" s="152"/>
      <c r="I43" s="92"/>
      <c r="J43" s="212"/>
      <c r="K43" s="92"/>
      <c r="L43" s="92"/>
      <c r="M43" s="92"/>
      <c r="N43" s="92"/>
      <c r="O43" s="92"/>
      <c r="P43" s="421"/>
      <c r="Q43" s="92"/>
      <c r="R43" s="92"/>
      <c r="S43" s="42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</row>
    <row r="44" spans="1:116" s="331" customFormat="1" ht="115.5">
      <c r="A44" s="424" t="s">
        <v>695</v>
      </c>
      <c r="B44" s="425" t="s">
        <v>590</v>
      </c>
      <c r="C44" s="420" t="s">
        <v>696</v>
      </c>
      <c r="D44" s="92"/>
      <c r="E44" s="91">
        <v>8</v>
      </c>
      <c r="F44" s="91">
        <v>5</v>
      </c>
      <c r="G44" s="92"/>
      <c r="H44" s="92"/>
      <c r="I44" s="92"/>
      <c r="J44" s="78"/>
      <c r="K44" s="92"/>
      <c r="L44" s="92"/>
      <c r="M44" s="92"/>
      <c r="N44" s="92"/>
      <c r="O44" s="92"/>
      <c r="P44" s="328">
        <v>269000</v>
      </c>
      <c r="Q44" s="426"/>
      <c r="R44" s="426"/>
      <c r="S44" s="353" t="s">
        <v>692</v>
      </c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</row>
    <row r="45" spans="1:116" s="331" customFormat="1" ht="96.75" customHeight="1">
      <c r="A45" s="427" t="s">
        <v>697</v>
      </c>
      <c r="B45" s="428" t="s">
        <v>698</v>
      </c>
      <c r="C45" s="429" t="s">
        <v>699</v>
      </c>
      <c r="D45" s="91">
        <v>5</v>
      </c>
      <c r="E45" s="91">
        <v>10</v>
      </c>
      <c r="F45" s="91">
        <v>5</v>
      </c>
      <c r="G45" s="91">
        <v>10</v>
      </c>
      <c r="H45" s="91">
        <v>5</v>
      </c>
      <c r="I45" s="91">
        <v>10</v>
      </c>
      <c r="J45" s="91">
        <v>5</v>
      </c>
      <c r="K45" s="91">
        <v>10</v>
      </c>
      <c r="L45" s="91">
        <v>5</v>
      </c>
      <c r="M45" s="91">
        <v>10</v>
      </c>
      <c r="N45" s="91">
        <v>5</v>
      </c>
      <c r="O45" s="91">
        <v>5</v>
      </c>
      <c r="P45" s="430"/>
      <c r="Q45" s="377"/>
      <c r="R45" s="377"/>
      <c r="S45" s="353" t="s">
        <v>630</v>
      </c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</row>
    <row r="46" spans="1:116" ht="70.5" customHeight="1">
      <c r="A46" s="431" t="s">
        <v>700</v>
      </c>
      <c r="B46" s="428" t="s">
        <v>701</v>
      </c>
      <c r="C46" s="199" t="s">
        <v>702</v>
      </c>
      <c r="D46" s="199"/>
      <c r="E46" s="199"/>
      <c r="F46" s="199"/>
      <c r="G46" s="199"/>
      <c r="H46" s="199"/>
      <c r="I46" s="199"/>
      <c r="J46" s="199"/>
      <c r="K46" s="199"/>
      <c r="L46" s="199"/>
      <c r="M46" s="199"/>
      <c r="N46" s="199"/>
      <c r="O46" s="427"/>
      <c r="P46" s="432">
        <f>SUM(P47:P85)</f>
        <v>1037160.84</v>
      </c>
      <c r="Q46" s="433"/>
      <c r="R46" s="433"/>
      <c r="S46" s="434"/>
    </row>
    <row r="47" spans="1:116" s="331" customFormat="1" ht="51.75" customHeight="1">
      <c r="A47" s="917" t="s">
        <v>703</v>
      </c>
      <c r="B47" s="920"/>
      <c r="C47" s="86" t="s">
        <v>704</v>
      </c>
      <c r="D47" s="435"/>
      <c r="E47" s="436"/>
      <c r="F47" s="91">
        <v>2</v>
      </c>
      <c r="G47" s="152"/>
      <c r="H47" s="152"/>
      <c r="I47" s="152"/>
      <c r="J47" s="435"/>
      <c r="K47" s="435"/>
      <c r="L47" s="435"/>
      <c r="M47" s="435"/>
      <c r="N47" s="435"/>
      <c r="O47" s="435"/>
      <c r="P47" s="328">
        <v>2600</v>
      </c>
      <c r="Q47" s="437"/>
      <c r="R47" s="438"/>
      <c r="S47" s="92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</row>
    <row r="48" spans="1:116" s="331" customFormat="1" ht="33">
      <c r="A48" s="918"/>
      <c r="B48" s="920"/>
      <c r="C48" s="86" t="s">
        <v>705</v>
      </c>
      <c r="D48" s="435"/>
      <c r="E48" s="436"/>
      <c r="F48" s="91">
        <v>2</v>
      </c>
      <c r="G48" s="152"/>
      <c r="H48" s="152"/>
      <c r="I48" s="152"/>
      <c r="J48" s="435"/>
      <c r="K48" s="435"/>
      <c r="L48" s="435"/>
      <c r="M48" s="435"/>
      <c r="N48" s="435"/>
      <c r="O48" s="435"/>
      <c r="P48" s="328">
        <v>3800</v>
      </c>
      <c r="Q48" s="437"/>
      <c r="R48" s="438"/>
      <c r="S48" s="92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</row>
    <row r="49" spans="1:116" s="331" customFormat="1" ht="21" customHeight="1">
      <c r="A49" s="918"/>
      <c r="B49" s="920"/>
      <c r="C49" s="367" t="s">
        <v>706</v>
      </c>
      <c r="D49" s="91">
        <v>10</v>
      </c>
      <c r="E49" s="435"/>
      <c r="F49" s="435"/>
      <c r="G49" s="152"/>
      <c r="H49" s="152"/>
      <c r="I49" s="152"/>
      <c r="J49" s="78"/>
      <c r="K49" s="435"/>
      <c r="L49" s="435"/>
      <c r="M49" s="435"/>
      <c r="N49" s="435"/>
      <c r="O49" s="435"/>
      <c r="P49" s="328">
        <v>94700</v>
      </c>
      <c r="Q49" s="437"/>
      <c r="R49" s="438"/>
      <c r="S49" s="92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</row>
    <row r="50" spans="1:116" s="441" customFormat="1" ht="33">
      <c r="A50" s="918"/>
      <c r="B50" s="920"/>
      <c r="C50" s="439" t="s">
        <v>707</v>
      </c>
      <c r="D50" s="440">
        <v>3</v>
      </c>
      <c r="E50" s="435"/>
      <c r="F50" s="435"/>
      <c r="G50" s="152"/>
      <c r="H50" s="78"/>
      <c r="I50" s="152"/>
      <c r="J50" s="435"/>
      <c r="K50" s="435"/>
      <c r="L50" s="435"/>
      <c r="M50" s="435"/>
      <c r="N50" s="435"/>
      <c r="O50" s="435"/>
      <c r="P50" s="328">
        <v>3500</v>
      </c>
      <c r="Q50" s="437"/>
      <c r="R50" s="438"/>
      <c r="S50" s="92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</row>
    <row r="51" spans="1:116" s="444" customFormat="1" ht="16.5">
      <c r="A51" s="918"/>
      <c r="B51" s="920"/>
      <c r="C51" s="439" t="s">
        <v>708</v>
      </c>
      <c r="D51" s="442">
        <v>2</v>
      </c>
      <c r="E51" s="435"/>
      <c r="F51" s="435"/>
      <c r="G51" s="152"/>
      <c r="H51" s="152"/>
      <c r="I51" s="152"/>
      <c r="J51" s="435"/>
      <c r="K51" s="435"/>
      <c r="L51" s="435"/>
      <c r="M51" s="435"/>
      <c r="N51" s="435"/>
      <c r="O51" s="435"/>
      <c r="P51" s="94">
        <v>15000</v>
      </c>
      <c r="Q51" s="437"/>
      <c r="R51" s="438"/>
      <c r="S51" s="92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 s="443"/>
      <c r="BA51" s="443"/>
      <c r="BB51" s="443"/>
      <c r="BC51" s="443"/>
      <c r="BD51" s="443"/>
      <c r="BE51" s="443"/>
      <c r="BF51" s="443"/>
      <c r="BG51" s="443"/>
      <c r="BH51" s="443"/>
      <c r="BI51" s="443"/>
      <c r="BJ51" s="443"/>
      <c r="BK51" s="443"/>
      <c r="BL51" s="443"/>
      <c r="BM51" s="443"/>
      <c r="BN51" s="443"/>
      <c r="BO51" s="443"/>
      <c r="BP51" s="443"/>
      <c r="BQ51" s="443"/>
      <c r="BR51" s="443"/>
      <c r="BS51" s="443"/>
      <c r="BT51" s="443"/>
      <c r="BU51" s="443"/>
      <c r="BV51" s="443"/>
      <c r="BW51" s="443"/>
      <c r="BX51" s="443"/>
      <c r="BY51" s="443"/>
      <c r="BZ51" s="443"/>
      <c r="CA51" s="443"/>
      <c r="CB51" s="443"/>
      <c r="CC51" s="443"/>
      <c r="CD51" s="443"/>
      <c r="CE51" s="443"/>
      <c r="CF51" s="443"/>
      <c r="CG51" s="443"/>
      <c r="CH51" s="443"/>
      <c r="CI51" s="443"/>
      <c r="CJ51" s="443"/>
      <c r="CK51" s="443"/>
      <c r="CL51" s="443"/>
      <c r="CM51" s="443"/>
      <c r="CN51" s="443"/>
      <c r="CO51" s="443"/>
      <c r="CP51" s="443"/>
      <c r="CQ51" s="443"/>
      <c r="CR51" s="443"/>
      <c r="CS51" s="443"/>
      <c r="CT51" s="443"/>
      <c r="CU51" s="443"/>
      <c r="CV51" s="443"/>
      <c r="CW51" s="443"/>
      <c r="CX51" s="443"/>
      <c r="CY51" s="443"/>
      <c r="CZ51" s="443"/>
      <c r="DA51" s="443"/>
      <c r="DB51" s="443"/>
      <c r="DC51" s="443"/>
      <c r="DD51" s="443"/>
      <c r="DE51" s="443"/>
      <c r="DF51" s="443"/>
      <c r="DG51" s="443"/>
      <c r="DH51" s="443"/>
      <c r="DI51" s="443"/>
      <c r="DJ51" s="443"/>
      <c r="DK51" s="443"/>
      <c r="DL51" s="443"/>
    </row>
    <row r="52" spans="1:116" s="339" customFormat="1" ht="17.25" customHeight="1">
      <c r="A52" s="918"/>
      <c r="B52" s="920"/>
      <c r="C52" s="439" t="s">
        <v>709</v>
      </c>
      <c r="D52" s="152"/>
      <c r="E52" s="435"/>
      <c r="F52" s="440">
        <v>4</v>
      </c>
      <c r="G52" s="152"/>
      <c r="H52" s="152"/>
      <c r="I52" s="152"/>
      <c r="J52" s="435"/>
      <c r="K52" s="435"/>
      <c r="L52" s="435"/>
      <c r="M52" s="435"/>
      <c r="N52" s="435"/>
      <c r="O52" s="435"/>
      <c r="P52" s="94">
        <v>20500</v>
      </c>
      <c r="Q52" s="437"/>
      <c r="R52" s="438"/>
      <c r="S52" s="92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</row>
    <row r="53" spans="1:116" s="339" customFormat="1" ht="18" customHeight="1">
      <c r="A53" s="918"/>
      <c r="B53" s="921"/>
      <c r="C53" s="86" t="s">
        <v>710</v>
      </c>
      <c r="D53" s="152"/>
      <c r="E53" s="435"/>
      <c r="F53" s="440">
        <v>20</v>
      </c>
      <c r="G53" s="152"/>
      <c r="H53" s="152"/>
      <c r="I53" s="152"/>
      <c r="J53" s="435"/>
      <c r="K53" s="435"/>
      <c r="L53" s="435"/>
      <c r="M53" s="435"/>
      <c r="N53" s="435"/>
      <c r="O53" s="435"/>
      <c r="P53" s="94">
        <v>4000</v>
      </c>
      <c r="Q53" s="437"/>
      <c r="R53" s="438"/>
      <c r="S53" s="92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</row>
    <row r="54" spans="1:116" s="339" customFormat="1" ht="42.75" customHeight="1">
      <c r="A54" s="918"/>
      <c r="B54" s="921"/>
      <c r="C54" s="439" t="s">
        <v>711</v>
      </c>
      <c r="D54" s="152"/>
      <c r="E54" s="440">
        <v>20</v>
      </c>
      <c r="F54" s="435"/>
      <c r="G54" s="152"/>
      <c r="H54" s="152"/>
      <c r="I54" s="152"/>
      <c r="J54" s="435"/>
      <c r="K54" s="435"/>
      <c r="L54" s="435"/>
      <c r="M54" s="435"/>
      <c r="N54" s="435"/>
      <c r="O54" s="435"/>
      <c r="P54" s="94">
        <v>3000</v>
      </c>
      <c r="Q54" s="437"/>
      <c r="R54" s="438"/>
      <c r="S54" s="92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</row>
    <row r="55" spans="1:116" s="441" customFormat="1" ht="16.5">
      <c r="A55" s="918"/>
      <c r="B55" s="921"/>
      <c r="C55" s="86" t="s">
        <v>712</v>
      </c>
      <c r="D55" s="152"/>
      <c r="E55" s="440">
        <v>30</v>
      </c>
      <c r="F55" s="435"/>
      <c r="G55" s="152"/>
      <c r="H55" s="152"/>
      <c r="I55" s="152"/>
      <c r="J55" s="435"/>
      <c r="K55" s="435"/>
      <c r="L55" s="435"/>
      <c r="M55" s="435"/>
      <c r="N55" s="435"/>
      <c r="O55" s="435"/>
      <c r="P55" s="94">
        <v>2900</v>
      </c>
      <c r="Q55" s="437"/>
      <c r="R55" s="438"/>
      <c r="S55" s="92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</row>
    <row r="56" spans="1:116" s="441" customFormat="1" ht="16.5">
      <c r="A56" s="918"/>
      <c r="B56" s="921"/>
      <c r="C56" s="445" t="s">
        <v>713</v>
      </c>
      <c r="D56" s="91">
        <v>20</v>
      </c>
      <c r="E56" s="435"/>
      <c r="F56" s="435"/>
      <c r="G56" s="152"/>
      <c r="H56" s="152"/>
      <c r="I56" s="152"/>
      <c r="J56" s="435"/>
      <c r="K56" s="435"/>
      <c r="L56" s="435"/>
      <c r="M56" s="435"/>
      <c r="N56" s="435"/>
      <c r="O56" s="435"/>
      <c r="P56" s="94">
        <v>5500</v>
      </c>
      <c r="Q56" s="437"/>
      <c r="R56" s="438"/>
      <c r="S56" s="92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</row>
    <row r="57" spans="1:116" s="441" customFormat="1" ht="16.5">
      <c r="A57" s="918"/>
      <c r="B57" s="921"/>
      <c r="C57" s="445" t="s">
        <v>714</v>
      </c>
      <c r="D57" s="92"/>
      <c r="E57" s="440">
        <v>15</v>
      </c>
      <c r="F57" s="435"/>
      <c r="G57" s="152"/>
      <c r="H57" s="152"/>
      <c r="I57" s="152"/>
      <c r="J57" s="435"/>
      <c r="K57" s="435"/>
      <c r="L57" s="435"/>
      <c r="M57" s="435"/>
      <c r="N57" s="435"/>
      <c r="O57" s="435"/>
      <c r="P57" s="94">
        <v>1000</v>
      </c>
      <c r="Q57" s="437"/>
      <c r="R57" s="438"/>
      <c r="S57" s="92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</row>
    <row r="58" spans="1:116" s="441" customFormat="1" ht="16.5">
      <c r="A58" s="918"/>
      <c r="B58" s="921"/>
      <c r="C58" s="445" t="s">
        <v>715</v>
      </c>
      <c r="D58" s="92"/>
      <c r="E58" s="440">
        <v>15</v>
      </c>
      <c r="F58" s="435"/>
      <c r="G58" s="152"/>
      <c r="H58" s="152"/>
      <c r="I58" s="152"/>
      <c r="J58" s="435"/>
      <c r="K58" s="435"/>
      <c r="L58" s="435"/>
      <c r="M58" s="435"/>
      <c r="N58" s="435"/>
      <c r="O58" s="435"/>
      <c r="P58" s="94">
        <v>1000</v>
      </c>
      <c r="Q58" s="437"/>
      <c r="R58" s="438"/>
      <c r="S58" s="92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</row>
    <row r="59" spans="1:116" s="441" customFormat="1" ht="16.5">
      <c r="A59" s="918"/>
      <c r="B59" s="921"/>
      <c r="C59" s="445" t="s">
        <v>716</v>
      </c>
      <c r="D59" s="92"/>
      <c r="E59" s="440">
        <v>15</v>
      </c>
      <c r="F59" s="435"/>
      <c r="G59" s="152"/>
      <c r="H59" s="152"/>
      <c r="I59" s="152"/>
      <c r="J59" s="435"/>
      <c r="K59" s="435"/>
      <c r="L59" s="435"/>
      <c r="M59" s="435"/>
      <c r="N59" s="435"/>
      <c r="O59" s="435"/>
      <c r="P59" s="94">
        <v>1000</v>
      </c>
      <c r="Q59" s="437"/>
      <c r="R59" s="438"/>
      <c r="S59" s="92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</row>
    <row r="60" spans="1:116" s="441" customFormat="1" ht="16.5">
      <c r="A60" s="918"/>
      <c r="B60" s="921"/>
      <c r="C60" s="445" t="s">
        <v>717</v>
      </c>
      <c r="D60" s="91">
        <v>15</v>
      </c>
      <c r="E60" s="435"/>
      <c r="F60" s="435"/>
      <c r="G60" s="152"/>
      <c r="H60" s="152"/>
      <c r="I60" s="152"/>
      <c r="J60" s="435"/>
      <c r="K60" s="435"/>
      <c r="L60" s="435"/>
      <c r="M60" s="435"/>
      <c r="N60" s="435"/>
      <c r="O60" s="435"/>
      <c r="P60" s="94">
        <v>1000</v>
      </c>
      <c r="Q60" s="437"/>
      <c r="R60" s="438"/>
      <c r="S60" s="92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</row>
    <row r="61" spans="1:116" s="441" customFormat="1" ht="16.5">
      <c r="A61" s="918"/>
      <c r="B61" s="921"/>
      <c r="C61" s="445" t="s">
        <v>718</v>
      </c>
      <c r="D61" s="91">
        <v>5</v>
      </c>
      <c r="E61" s="435"/>
      <c r="F61" s="435"/>
      <c r="G61" s="152"/>
      <c r="H61" s="152"/>
      <c r="I61" s="152"/>
      <c r="J61" s="435"/>
      <c r="K61" s="435"/>
      <c r="L61" s="435"/>
      <c r="M61" s="435"/>
      <c r="N61" s="435"/>
      <c r="O61" s="435"/>
      <c r="P61" s="94">
        <v>8000</v>
      </c>
      <c r="Q61" s="437"/>
      <c r="R61" s="438"/>
      <c r="S61" s="92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</row>
    <row r="62" spans="1:116" s="441" customFormat="1" ht="16.5">
      <c r="A62" s="918"/>
      <c r="B62" s="921"/>
      <c r="C62" s="445" t="s">
        <v>719</v>
      </c>
      <c r="D62" s="92"/>
      <c r="E62" s="435"/>
      <c r="F62" s="440">
        <v>30</v>
      </c>
      <c r="G62" s="152"/>
      <c r="H62" s="152"/>
      <c r="I62" s="152"/>
      <c r="J62" s="435"/>
      <c r="K62" s="435"/>
      <c r="L62" s="435"/>
      <c r="M62" s="435"/>
      <c r="N62" s="435"/>
      <c r="O62" s="435"/>
      <c r="P62" s="94">
        <v>1200</v>
      </c>
      <c r="Q62" s="437"/>
      <c r="R62" s="438"/>
      <c r="S62" s="92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</row>
    <row r="63" spans="1:116" s="441" customFormat="1" ht="33">
      <c r="A63" s="918"/>
      <c r="B63" s="921"/>
      <c r="C63" s="446" t="s">
        <v>720</v>
      </c>
      <c r="D63" s="92"/>
      <c r="E63" s="435"/>
      <c r="F63" s="440">
        <v>22</v>
      </c>
      <c r="G63" s="152"/>
      <c r="H63" s="152"/>
      <c r="I63" s="152"/>
      <c r="J63" s="435"/>
      <c r="K63" s="435"/>
      <c r="L63" s="435"/>
      <c r="M63" s="435"/>
      <c r="N63" s="435"/>
      <c r="O63" s="435"/>
      <c r="P63" s="94">
        <v>600</v>
      </c>
      <c r="Q63" s="437"/>
      <c r="R63" s="438"/>
      <c r="S63" s="92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</row>
    <row r="64" spans="1:116" s="441" customFormat="1" ht="16.5">
      <c r="A64" s="918"/>
      <c r="B64" s="921"/>
      <c r="C64" s="445" t="s">
        <v>721</v>
      </c>
      <c r="D64" s="92"/>
      <c r="E64" s="440">
        <v>4</v>
      </c>
      <c r="F64" s="435"/>
      <c r="G64" s="152"/>
      <c r="H64" s="152"/>
      <c r="I64" s="152"/>
      <c r="J64" s="435"/>
      <c r="K64" s="435"/>
      <c r="L64" s="435"/>
      <c r="M64" s="435"/>
      <c r="N64" s="435"/>
      <c r="O64" s="435"/>
      <c r="P64" s="94">
        <v>6500</v>
      </c>
      <c r="Q64" s="437"/>
      <c r="R64" s="438"/>
      <c r="S64" s="92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</row>
    <row r="65" spans="1:116" s="441" customFormat="1" ht="16.5">
      <c r="A65" s="918"/>
      <c r="B65" s="920"/>
      <c r="C65" s="447" t="s">
        <v>722</v>
      </c>
      <c r="D65" s="92"/>
      <c r="E65" s="435"/>
      <c r="F65" s="440">
        <v>10</v>
      </c>
      <c r="G65" s="152"/>
      <c r="H65" s="152"/>
      <c r="I65" s="152"/>
      <c r="J65" s="435"/>
      <c r="K65" s="435"/>
      <c r="L65" s="435"/>
      <c r="M65" s="435"/>
      <c r="N65" s="435"/>
      <c r="O65" s="435"/>
      <c r="P65" s="94">
        <v>1500</v>
      </c>
      <c r="Q65" s="437"/>
      <c r="R65" s="438"/>
      <c r="S65" s="92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</row>
    <row r="66" spans="1:116" s="441" customFormat="1" ht="33">
      <c r="A66" s="918"/>
      <c r="B66" s="920"/>
      <c r="C66" s="448" t="s">
        <v>723</v>
      </c>
      <c r="D66" s="91">
        <v>200</v>
      </c>
      <c r="E66" s="92"/>
      <c r="F66" s="92"/>
      <c r="G66" s="435"/>
      <c r="H66" s="435"/>
      <c r="I66" s="92"/>
      <c r="J66" s="92"/>
      <c r="K66" s="92"/>
      <c r="L66" s="92"/>
      <c r="M66" s="92"/>
      <c r="N66" s="92"/>
      <c r="O66" s="92"/>
      <c r="P66" s="94">
        <v>25000</v>
      </c>
      <c r="Q66" s="437"/>
      <c r="R66" s="438"/>
      <c r="S66" s="92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</row>
    <row r="67" spans="1:116" s="331" customFormat="1" ht="33">
      <c r="A67" s="918"/>
      <c r="B67" s="920"/>
      <c r="C67" s="87" t="s">
        <v>724</v>
      </c>
      <c r="D67" s="440">
        <v>10</v>
      </c>
      <c r="E67" s="92"/>
      <c r="F67" s="440">
        <v>10</v>
      </c>
      <c r="G67" s="78"/>
      <c r="H67" s="92"/>
      <c r="I67" s="92"/>
      <c r="J67" s="350"/>
      <c r="K67" s="92"/>
      <c r="L67" s="92"/>
      <c r="M67" s="92"/>
      <c r="N67" s="92"/>
      <c r="O67" s="92"/>
      <c r="P67" s="94">
        <v>70000</v>
      </c>
      <c r="Q67" s="437"/>
      <c r="R67" s="438"/>
      <c r="S67" s="92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</row>
    <row r="68" spans="1:116" s="331" customFormat="1" ht="27.75" customHeight="1">
      <c r="A68" s="918"/>
      <c r="B68" s="920"/>
      <c r="C68" s="449" t="s">
        <v>725</v>
      </c>
      <c r="D68" s="92"/>
      <c r="E68" s="440">
        <v>20</v>
      </c>
      <c r="F68" s="92"/>
      <c r="G68" s="92"/>
      <c r="H68" s="92"/>
      <c r="I68" s="92"/>
      <c r="J68" s="350"/>
      <c r="K68" s="92"/>
      <c r="L68" s="92"/>
      <c r="M68" s="92"/>
      <c r="N68" s="92"/>
      <c r="O68" s="92"/>
      <c r="P68" s="94">
        <v>30000</v>
      </c>
      <c r="Q68" s="437"/>
      <c r="R68" s="438"/>
      <c r="S68" s="92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</row>
    <row r="69" spans="1:116" s="331" customFormat="1" ht="51.75" customHeight="1">
      <c r="A69" s="918"/>
      <c r="B69" s="920"/>
      <c r="C69" s="449" t="s">
        <v>726</v>
      </c>
      <c r="D69" s="91">
        <v>200</v>
      </c>
      <c r="E69" s="435"/>
      <c r="F69" s="92"/>
      <c r="G69" s="92"/>
      <c r="H69" s="92"/>
      <c r="I69" s="145"/>
      <c r="J69" s="450"/>
      <c r="K69" s="145"/>
      <c r="L69" s="92"/>
      <c r="M69" s="92"/>
      <c r="N69" s="92"/>
      <c r="O69" s="92"/>
      <c r="P69" s="94">
        <v>60000</v>
      </c>
      <c r="Q69" s="437"/>
      <c r="R69" s="438"/>
      <c r="S69" s="92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</row>
    <row r="70" spans="1:116" s="331" customFormat="1" ht="18.75" customHeight="1">
      <c r="A70" s="918"/>
      <c r="B70" s="920"/>
      <c r="C70" s="449" t="s">
        <v>727</v>
      </c>
      <c r="D70" s="91">
        <v>200</v>
      </c>
      <c r="E70" s="435"/>
      <c r="F70" s="92"/>
      <c r="G70" s="92"/>
      <c r="H70" s="398"/>
      <c r="I70" s="451"/>
      <c r="J70" s="350"/>
      <c r="K70" s="451"/>
      <c r="L70" s="452"/>
      <c r="M70" s="92"/>
      <c r="N70" s="92"/>
      <c r="O70" s="92"/>
      <c r="P70" s="453">
        <v>1000</v>
      </c>
      <c r="Q70" s="437"/>
      <c r="R70" s="438"/>
      <c r="S70" s="92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</row>
    <row r="71" spans="1:116" s="331" customFormat="1" ht="19.5" customHeight="1">
      <c r="A71" s="918"/>
      <c r="B71" s="920"/>
      <c r="C71" s="454" t="s">
        <v>728</v>
      </c>
      <c r="D71" s="91">
        <v>37</v>
      </c>
      <c r="E71" s="349"/>
      <c r="F71" s="92"/>
      <c r="G71" s="349"/>
      <c r="H71" s="455"/>
      <c r="I71" s="451"/>
      <c r="J71" s="333"/>
      <c r="K71" s="333"/>
      <c r="L71" s="452"/>
      <c r="M71" s="349"/>
      <c r="N71" s="349"/>
      <c r="O71" s="92"/>
      <c r="P71" s="456">
        <v>48000</v>
      </c>
      <c r="Q71" s="364"/>
      <c r="R71" s="364"/>
      <c r="S71" s="92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</row>
    <row r="72" spans="1:116" s="331" customFormat="1" ht="16.5">
      <c r="A72" s="918"/>
      <c r="B72" s="920"/>
      <c r="C72" s="457" t="s">
        <v>729</v>
      </c>
      <c r="D72" s="91">
        <v>37</v>
      </c>
      <c r="E72" s="349"/>
      <c r="F72" s="320"/>
      <c r="G72" s="458"/>
      <c r="H72" s="458"/>
      <c r="I72" s="320"/>
      <c r="J72" s="458"/>
      <c r="K72" s="458"/>
      <c r="L72" s="320"/>
      <c r="M72" s="458"/>
      <c r="N72" s="458"/>
      <c r="O72" s="320"/>
      <c r="P72" s="456">
        <v>41115.839999999997</v>
      </c>
      <c r="Q72" s="364"/>
      <c r="R72" s="364"/>
      <c r="S72" s="92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</row>
    <row r="73" spans="1:116" s="331" customFormat="1" ht="33">
      <c r="A73" s="918"/>
      <c r="B73" s="920"/>
      <c r="C73" s="459" t="s">
        <v>730</v>
      </c>
      <c r="D73" s="91">
        <v>37</v>
      </c>
      <c r="E73" s="349"/>
      <c r="F73" s="320"/>
      <c r="G73" s="458"/>
      <c r="H73" s="458"/>
      <c r="I73" s="320"/>
      <c r="J73" s="458"/>
      <c r="K73" s="458"/>
      <c r="L73" s="320"/>
      <c r="M73" s="458"/>
      <c r="N73" s="458"/>
      <c r="O73" s="320"/>
      <c r="P73" s="456">
        <v>88800</v>
      </c>
      <c r="Q73" s="364"/>
      <c r="R73" s="364"/>
      <c r="S73" s="92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</row>
    <row r="74" spans="1:116" s="331" customFormat="1" ht="16.5">
      <c r="A74" s="918"/>
      <c r="B74" s="920"/>
      <c r="C74" s="459" t="s">
        <v>731</v>
      </c>
      <c r="D74" s="91">
        <v>10</v>
      </c>
      <c r="E74" s="349"/>
      <c r="F74" s="320"/>
      <c r="G74" s="458"/>
      <c r="H74" s="458"/>
      <c r="I74" s="320"/>
      <c r="J74" s="458"/>
      <c r="K74" s="458"/>
      <c r="L74" s="320"/>
      <c r="M74" s="458"/>
      <c r="N74" s="458"/>
      <c r="O74" s="320"/>
      <c r="P74" s="456">
        <v>80000</v>
      </c>
      <c r="Q74" s="364"/>
      <c r="R74" s="364"/>
      <c r="S74" s="92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</row>
    <row r="75" spans="1:116" s="331" customFormat="1" ht="33">
      <c r="A75" s="918"/>
      <c r="B75" s="920"/>
      <c r="C75" s="459" t="s">
        <v>732</v>
      </c>
      <c r="D75" s="91">
        <v>20</v>
      </c>
      <c r="E75" s="349"/>
      <c r="F75" s="320"/>
      <c r="G75" s="458"/>
      <c r="H75" s="458"/>
      <c r="I75" s="320"/>
      <c r="J75" s="458"/>
      <c r="K75" s="458"/>
      <c r="L75" s="320"/>
      <c r="M75" s="458"/>
      <c r="N75" s="458"/>
      <c r="O75" s="320"/>
      <c r="P75" s="456">
        <v>23850</v>
      </c>
      <c r="Q75" s="364"/>
      <c r="R75" s="364"/>
      <c r="S75" s="92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</row>
    <row r="76" spans="1:116" s="331" customFormat="1" ht="16.5">
      <c r="A76" s="918"/>
      <c r="B76" s="920"/>
      <c r="C76" s="459" t="s">
        <v>733</v>
      </c>
      <c r="D76" s="91">
        <v>10</v>
      </c>
      <c r="E76" s="349"/>
      <c r="F76" s="320"/>
      <c r="G76" s="458"/>
      <c r="H76" s="458"/>
      <c r="I76" s="320"/>
      <c r="J76" s="458"/>
      <c r="K76" s="458"/>
      <c r="L76" s="320"/>
      <c r="M76" s="458"/>
      <c r="N76" s="458"/>
      <c r="O76" s="320"/>
      <c r="P76" s="456">
        <v>50000</v>
      </c>
      <c r="Q76" s="364"/>
      <c r="R76" s="364"/>
      <c r="S76" s="92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</row>
    <row r="77" spans="1:116" s="331" customFormat="1" ht="66">
      <c r="A77" s="918"/>
      <c r="B77" s="920"/>
      <c r="C77" s="459" t="s">
        <v>734</v>
      </c>
      <c r="D77" s="91">
        <v>1100</v>
      </c>
      <c r="E77" s="349"/>
      <c r="F77" s="320"/>
      <c r="G77" s="458"/>
      <c r="H77" s="458"/>
      <c r="I77" s="320"/>
      <c r="J77" s="458"/>
      <c r="K77" s="458"/>
      <c r="L77" s="320"/>
      <c r="M77" s="458"/>
      <c r="N77" s="458"/>
      <c r="O77" s="320"/>
      <c r="P77" s="456">
        <v>95000</v>
      </c>
      <c r="Q77" s="364"/>
      <c r="R77" s="364"/>
      <c r="S77" s="92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</row>
    <row r="78" spans="1:116" s="331" customFormat="1" ht="33">
      <c r="A78" s="918"/>
      <c r="B78" s="920"/>
      <c r="C78" s="459" t="s">
        <v>735</v>
      </c>
      <c r="D78" s="92"/>
      <c r="E78" s="349"/>
      <c r="F78" s="320"/>
      <c r="G78" s="460">
        <v>1</v>
      </c>
      <c r="H78" s="458"/>
      <c r="I78" s="320"/>
      <c r="J78" s="458"/>
      <c r="K78" s="458"/>
      <c r="L78" s="320"/>
      <c r="M78" s="458"/>
      <c r="N78" s="458"/>
      <c r="O78" s="320"/>
      <c r="P78" s="456"/>
      <c r="Q78" s="364"/>
      <c r="R78" s="364"/>
      <c r="S78" s="922"/>
      <c r="T78" s="461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</row>
    <row r="79" spans="1:116" s="331" customFormat="1" ht="33">
      <c r="A79" s="918"/>
      <c r="B79" s="920"/>
      <c r="C79" s="459" t="s">
        <v>736</v>
      </c>
      <c r="D79" s="92"/>
      <c r="E79" s="349"/>
      <c r="F79" s="320"/>
      <c r="G79" s="460">
        <v>1</v>
      </c>
      <c r="H79" s="458"/>
      <c r="I79" s="320"/>
      <c r="J79" s="458"/>
      <c r="K79" s="458"/>
      <c r="L79" s="320"/>
      <c r="M79" s="458"/>
      <c r="N79" s="458"/>
      <c r="O79" s="320"/>
      <c r="P79" s="456"/>
      <c r="Q79" s="364"/>
      <c r="R79" s="364"/>
      <c r="S79" s="922"/>
      <c r="T79" s="461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</row>
    <row r="80" spans="1:116" s="331" customFormat="1" ht="82.5">
      <c r="A80" s="918"/>
      <c r="B80" s="920"/>
      <c r="C80" s="459" t="s">
        <v>737</v>
      </c>
      <c r="D80" s="91">
        <v>7</v>
      </c>
      <c r="E80" s="349"/>
      <c r="F80" s="320"/>
      <c r="G80" s="458"/>
      <c r="H80" s="458"/>
      <c r="I80" s="320"/>
      <c r="J80" s="458"/>
      <c r="K80" s="458"/>
      <c r="L80" s="320"/>
      <c r="M80" s="458"/>
      <c r="N80" s="458"/>
      <c r="O80" s="320"/>
      <c r="P80" s="456">
        <v>150000</v>
      </c>
      <c r="Q80" s="364"/>
      <c r="R80" s="364"/>
      <c r="S80" s="92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</row>
    <row r="81" spans="1:116" s="331" customFormat="1" ht="43.5" customHeight="1">
      <c r="A81" s="919"/>
      <c r="B81" s="907"/>
      <c r="C81" s="87" t="s">
        <v>738</v>
      </c>
      <c r="D81" s="91">
        <v>1</v>
      </c>
      <c r="E81" s="91">
        <v>1</v>
      </c>
      <c r="F81" s="91">
        <v>1</v>
      </c>
      <c r="G81" s="91">
        <v>1</v>
      </c>
      <c r="H81" s="91">
        <v>1</v>
      </c>
      <c r="I81" s="91">
        <v>1</v>
      </c>
      <c r="J81" s="91">
        <v>1</v>
      </c>
      <c r="K81" s="91">
        <v>1</v>
      </c>
      <c r="L81" s="91">
        <v>1</v>
      </c>
      <c r="M81" s="91">
        <v>1</v>
      </c>
      <c r="N81" s="91">
        <v>1</v>
      </c>
      <c r="O81" s="91">
        <v>1</v>
      </c>
      <c r="P81" s="94">
        <v>86095</v>
      </c>
      <c r="Q81" s="437"/>
      <c r="R81" s="438"/>
      <c r="S81" s="92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</row>
    <row r="82" spans="1:116" s="331" customFormat="1" ht="33">
      <c r="A82" s="905" t="s">
        <v>739</v>
      </c>
      <c r="B82" s="923" t="s">
        <v>740</v>
      </c>
      <c r="C82" s="86" t="s">
        <v>741</v>
      </c>
      <c r="D82" s="435"/>
      <c r="E82" s="436"/>
      <c r="F82" s="91">
        <v>1</v>
      </c>
      <c r="G82" s="152"/>
      <c r="H82" s="152"/>
      <c r="I82" s="152"/>
      <c r="J82" s="435"/>
      <c r="K82" s="435"/>
      <c r="L82" s="435"/>
      <c r="M82" s="435"/>
      <c r="N82" s="435"/>
      <c r="O82" s="435"/>
      <c r="P82" s="328">
        <v>11000</v>
      </c>
      <c r="Q82" s="437"/>
      <c r="R82" s="462"/>
      <c r="S82" s="463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</row>
    <row r="83" spans="1:116" s="331" customFormat="1" ht="54" customHeight="1">
      <c r="A83" s="914"/>
      <c r="B83" s="916"/>
      <c r="C83" s="459" t="s">
        <v>742</v>
      </c>
      <c r="D83" s="92"/>
      <c r="E83" s="349"/>
      <c r="F83" s="321">
        <v>1</v>
      </c>
      <c r="G83" s="458"/>
      <c r="H83" s="458"/>
      <c r="I83" s="320"/>
      <c r="J83" s="458"/>
      <c r="K83" s="458"/>
      <c r="L83" s="320"/>
      <c r="M83" s="458"/>
      <c r="N83" s="458"/>
      <c r="O83" s="320"/>
      <c r="P83" s="456"/>
      <c r="Q83" s="437"/>
      <c r="R83" s="462"/>
      <c r="S83" s="46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</row>
    <row r="84" spans="1:116" s="331" customFormat="1" ht="82.5">
      <c r="A84" s="464" t="s">
        <v>743</v>
      </c>
      <c r="B84" s="465" t="s">
        <v>744</v>
      </c>
      <c r="C84" s="466" t="s">
        <v>745</v>
      </c>
      <c r="D84" s="320"/>
      <c r="E84" s="467">
        <v>1</v>
      </c>
      <c r="F84" s="320"/>
      <c r="G84" s="78"/>
      <c r="H84" s="322"/>
      <c r="I84" s="322"/>
      <c r="J84" s="320"/>
      <c r="K84" s="320"/>
      <c r="L84" s="320"/>
      <c r="M84" s="92"/>
      <c r="N84" s="92"/>
      <c r="O84" s="92"/>
      <c r="P84" s="94"/>
      <c r="Q84" s="437"/>
      <c r="R84" s="462"/>
      <c r="S84" s="468" t="s">
        <v>630</v>
      </c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</row>
    <row r="85" spans="1:116" s="331" customFormat="1" ht="58.5" customHeight="1" thickBot="1">
      <c r="A85" s="401" t="s">
        <v>746</v>
      </c>
      <c r="B85" s="395" t="s">
        <v>747</v>
      </c>
      <c r="C85" s="469" t="s">
        <v>748</v>
      </c>
      <c r="D85" s="440">
        <v>1</v>
      </c>
      <c r="E85" s="92"/>
      <c r="F85" s="92"/>
      <c r="G85" s="152"/>
      <c r="H85" s="152"/>
      <c r="I85" s="152"/>
      <c r="J85" s="92"/>
      <c r="K85" s="92"/>
      <c r="L85" s="92"/>
      <c r="M85" s="92"/>
      <c r="N85" s="92"/>
      <c r="O85" s="92"/>
      <c r="P85" s="94"/>
      <c r="Q85" s="437"/>
      <c r="R85" s="438"/>
      <c r="S85" s="470" t="s">
        <v>630</v>
      </c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</row>
    <row r="86" spans="1:116" s="475" customFormat="1" ht="17.25" thickBot="1">
      <c r="A86" s="78"/>
      <c r="B86" s="471"/>
      <c r="C86" s="472"/>
      <c r="D86" s="472"/>
      <c r="E86" s="472"/>
      <c r="F86" s="472"/>
      <c r="G86" s="472"/>
      <c r="H86" s="472"/>
      <c r="I86" s="472"/>
      <c r="J86" s="472"/>
      <c r="K86" s="472"/>
      <c r="L86" s="472"/>
      <c r="M86" s="472" t="s">
        <v>749</v>
      </c>
      <c r="N86" s="472"/>
      <c r="O86" s="472"/>
      <c r="P86" s="473">
        <f>P13+P37+P41+P46</f>
        <v>3476642</v>
      </c>
      <c r="Q86" s="472"/>
      <c r="R86" s="472"/>
      <c r="S86" s="474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</row>
    <row r="87" spans="1:116">
      <c r="B87" s="476"/>
      <c r="C87" s="477"/>
      <c r="P87" s="478"/>
      <c r="S87" s="479"/>
    </row>
    <row r="88" spans="1:116">
      <c r="B88" s="476"/>
      <c r="P88" s="480"/>
      <c r="S88" s="481"/>
    </row>
    <row r="89" spans="1:116">
      <c r="P89" s="482"/>
      <c r="R89" s="62"/>
      <c r="S89" s="483"/>
    </row>
    <row r="90" spans="1:116">
      <c r="S90" s="483"/>
    </row>
    <row r="91" spans="1:116">
      <c r="S91" s="483"/>
    </row>
    <row r="92" spans="1:116">
      <c r="S92" s="483"/>
    </row>
    <row r="93" spans="1:116">
      <c r="S93" s="483"/>
    </row>
    <row r="98" spans="3:24">
      <c r="C98" s="477"/>
      <c r="W98" s="484"/>
    </row>
    <row r="99" spans="3:24">
      <c r="C99" s="477"/>
      <c r="T99" s="61"/>
      <c r="W99" s="484"/>
    </row>
    <row r="100" spans="3:24">
      <c r="T100" s="61"/>
      <c r="W100" s="484"/>
    </row>
    <row r="101" spans="3:24">
      <c r="T101" s="61"/>
      <c r="W101" s="484"/>
    </row>
    <row r="102" spans="3:24">
      <c r="T102" s="61"/>
      <c r="W102" s="484"/>
    </row>
    <row r="103" spans="3:24">
      <c r="T103" s="62">
        <f>SUM(T99:T102)</f>
        <v>0</v>
      </c>
      <c r="W103" s="484"/>
    </row>
    <row r="105" spans="3:24">
      <c r="X105" s="61"/>
    </row>
  </sheetData>
  <mergeCells count="34">
    <mergeCell ref="A47:A81"/>
    <mergeCell ref="B47:B81"/>
    <mergeCell ref="S47:S81"/>
    <mergeCell ref="A82:A83"/>
    <mergeCell ref="B82:B83"/>
    <mergeCell ref="Q41:S41"/>
    <mergeCell ref="M11:O11"/>
    <mergeCell ref="P11:R11"/>
    <mergeCell ref="S11:S12"/>
    <mergeCell ref="A15:A16"/>
    <mergeCell ref="B15:B16"/>
    <mergeCell ref="S15:S16"/>
    <mergeCell ref="A17:A22"/>
    <mergeCell ref="B17:B22"/>
    <mergeCell ref="S17:S22"/>
    <mergeCell ref="A24:A29"/>
    <mergeCell ref="B24:B29"/>
    <mergeCell ref="A9:C9"/>
    <mergeCell ref="I9:K9"/>
    <mergeCell ref="L9:N9"/>
    <mergeCell ref="O9:P9"/>
    <mergeCell ref="A11:A12"/>
    <mergeCell ref="B11:B12"/>
    <mergeCell ref="C11:C12"/>
    <mergeCell ref="D11:F11"/>
    <mergeCell ref="G11:I11"/>
    <mergeCell ref="J11:L11"/>
    <mergeCell ref="A1:S1"/>
    <mergeCell ref="A2:S2"/>
    <mergeCell ref="A3:S3"/>
    <mergeCell ref="A4:C4"/>
    <mergeCell ref="I4:K4"/>
    <mergeCell ref="L4:N4"/>
    <mergeCell ref="O4:P4"/>
  </mergeCells>
  <pageMargins left="0.17" right="0.17" top="0.75" bottom="0.75" header="0.3" footer="0.3"/>
  <pageSetup paperSize="5" scale="74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H38"/>
  <sheetViews>
    <sheetView view="pageBreakPreview" zoomScale="60" zoomScaleNormal="100" workbookViewId="0">
      <selection activeCell="B37" sqref="B37"/>
    </sheetView>
  </sheetViews>
  <sheetFormatPr baseColWidth="10" defaultRowHeight="15"/>
  <cols>
    <col min="1" max="1" width="44.7109375" customWidth="1"/>
    <col min="2" max="2" width="31.85546875" customWidth="1"/>
    <col min="3" max="3" width="28.28515625" customWidth="1"/>
    <col min="4" max="15" width="7.85546875" style="619" customWidth="1"/>
    <col min="16" max="16" width="21.140625" customWidth="1"/>
    <col min="17" max="17" width="11.7109375" customWidth="1"/>
    <col min="18" max="18" width="16.42578125" customWidth="1"/>
    <col min="19" max="19" width="24.42578125" customWidth="1"/>
    <col min="257" max="257" width="43" customWidth="1"/>
    <col min="258" max="258" width="29.140625" customWidth="1"/>
    <col min="259" max="259" width="29.42578125" customWidth="1"/>
    <col min="260" max="271" width="5.7109375" customWidth="1"/>
    <col min="272" max="272" width="13.85546875" customWidth="1"/>
    <col min="273" max="273" width="11.7109375" customWidth="1"/>
    <col min="274" max="274" width="11.85546875" customWidth="1"/>
    <col min="275" max="275" width="16.5703125" customWidth="1"/>
    <col min="513" max="513" width="43" customWidth="1"/>
    <col min="514" max="514" width="29.140625" customWidth="1"/>
    <col min="515" max="515" width="29.42578125" customWidth="1"/>
    <col min="516" max="527" width="5.7109375" customWidth="1"/>
    <col min="528" max="528" width="13.85546875" customWidth="1"/>
    <col min="529" max="529" width="11.7109375" customWidth="1"/>
    <col min="530" max="530" width="11.85546875" customWidth="1"/>
    <col min="531" max="531" width="16.5703125" customWidth="1"/>
    <col min="769" max="769" width="43" customWidth="1"/>
    <col min="770" max="770" width="29.140625" customWidth="1"/>
    <col min="771" max="771" width="29.42578125" customWidth="1"/>
    <col min="772" max="783" width="5.7109375" customWidth="1"/>
    <col min="784" max="784" width="13.85546875" customWidth="1"/>
    <col min="785" max="785" width="11.7109375" customWidth="1"/>
    <col min="786" max="786" width="11.85546875" customWidth="1"/>
    <col min="787" max="787" width="16.5703125" customWidth="1"/>
    <col min="1025" max="1025" width="43" customWidth="1"/>
    <col min="1026" max="1026" width="29.140625" customWidth="1"/>
    <col min="1027" max="1027" width="29.42578125" customWidth="1"/>
    <col min="1028" max="1039" width="5.7109375" customWidth="1"/>
    <col min="1040" max="1040" width="13.85546875" customWidth="1"/>
    <col min="1041" max="1041" width="11.7109375" customWidth="1"/>
    <col min="1042" max="1042" width="11.85546875" customWidth="1"/>
    <col min="1043" max="1043" width="16.5703125" customWidth="1"/>
    <col min="1281" max="1281" width="43" customWidth="1"/>
    <col min="1282" max="1282" width="29.140625" customWidth="1"/>
    <col min="1283" max="1283" width="29.42578125" customWidth="1"/>
    <col min="1284" max="1295" width="5.7109375" customWidth="1"/>
    <col min="1296" max="1296" width="13.85546875" customWidth="1"/>
    <col min="1297" max="1297" width="11.7109375" customWidth="1"/>
    <col min="1298" max="1298" width="11.85546875" customWidth="1"/>
    <col min="1299" max="1299" width="16.5703125" customWidth="1"/>
    <col min="1537" max="1537" width="43" customWidth="1"/>
    <col min="1538" max="1538" width="29.140625" customWidth="1"/>
    <col min="1539" max="1539" width="29.42578125" customWidth="1"/>
    <col min="1540" max="1551" width="5.7109375" customWidth="1"/>
    <col min="1552" max="1552" width="13.85546875" customWidth="1"/>
    <col min="1553" max="1553" width="11.7109375" customWidth="1"/>
    <col min="1554" max="1554" width="11.85546875" customWidth="1"/>
    <col min="1555" max="1555" width="16.5703125" customWidth="1"/>
    <col min="1793" max="1793" width="43" customWidth="1"/>
    <col min="1794" max="1794" width="29.140625" customWidth="1"/>
    <col min="1795" max="1795" width="29.42578125" customWidth="1"/>
    <col min="1796" max="1807" width="5.7109375" customWidth="1"/>
    <col min="1808" max="1808" width="13.85546875" customWidth="1"/>
    <col min="1809" max="1809" width="11.7109375" customWidth="1"/>
    <col min="1810" max="1810" width="11.85546875" customWidth="1"/>
    <col min="1811" max="1811" width="16.5703125" customWidth="1"/>
    <col min="2049" max="2049" width="43" customWidth="1"/>
    <col min="2050" max="2050" width="29.140625" customWidth="1"/>
    <col min="2051" max="2051" width="29.42578125" customWidth="1"/>
    <col min="2052" max="2063" width="5.7109375" customWidth="1"/>
    <col min="2064" max="2064" width="13.85546875" customWidth="1"/>
    <col min="2065" max="2065" width="11.7109375" customWidth="1"/>
    <col min="2066" max="2066" width="11.85546875" customWidth="1"/>
    <col min="2067" max="2067" width="16.5703125" customWidth="1"/>
    <col min="2305" max="2305" width="43" customWidth="1"/>
    <col min="2306" max="2306" width="29.140625" customWidth="1"/>
    <col min="2307" max="2307" width="29.42578125" customWidth="1"/>
    <col min="2308" max="2319" width="5.7109375" customWidth="1"/>
    <col min="2320" max="2320" width="13.85546875" customWidth="1"/>
    <col min="2321" max="2321" width="11.7109375" customWidth="1"/>
    <col min="2322" max="2322" width="11.85546875" customWidth="1"/>
    <col min="2323" max="2323" width="16.5703125" customWidth="1"/>
    <col min="2561" max="2561" width="43" customWidth="1"/>
    <col min="2562" max="2562" width="29.140625" customWidth="1"/>
    <col min="2563" max="2563" width="29.42578125" customWidth="1"/>
    <col min="2564" max="2575" width="5.7109375" customWidth="1"/>
    <col min="2576" max="2576" width="13.85546875" customWidth="1"/>
    <col min="2577" max="2577" width="11.7109375" customWidth="1"/>
    <col min="2578" max="2578" width="11.85546875" customWidth="1"/>
    <col min="2579" max="2579" width="16.5703125" customWidth="1"/>
    <col min="2817" max="2817" width="43" customWidth="1"/>
    <col min="2818" max="2818" width="29.140625" customWidth="1"/>
    <col min="2819" max="2819" width="29.42578125" customWidth="1"/>
    <col min="2820" max="2831" width="5.7109375" customWidth="1"/>
    <col min="2832" max="2832" width="13.85546875" customWidth="1"/>
    <col min="2833" max="2833" width="11.7109375" customWidth="1"/>
    <col min="2834" max="2834" width="11.85546875" customWidth="1"/>
    <col min="2835" max="2835" width="16.5703125" customWidth="1"/>
    <col min="3073" max="3073" width="43" customWidth="1"/>
    <col min="3074" max="3074" width="29.140625" customWidth="1"/>
    <col min="3075" max="3075" width="29.42578125" customWidth="1"/>
    <col min="3076" max="3087" width="5.7109375" customWidth="1"/>
    <col min="3088" max="3088" width="13.85546875" customWidth="1"/>
    <col min="3089" max="3089" width="11.7109375" customWidth="1"/>
    <col min="3090" max="3090" width="11.85546875" customWidth="1"/>
    <col min="3091" max="3091" width="16.5703125" customWidth="1"/>
    <col min="3329" max="3329" width="43" customWidth="1"/>
    <col min="3330" max="3330" width="29.140625" customWidth="1"/>
    <col min="3331" max="3331" width="29.42578125" customWidth="1"/>
    <col min="3332" max="3343" width="5.7109375" customWidth="1"/>
    <col min="3344" max="3344" width="13.85546875" customWidth="1"/>
    <col min="3345" max="3345" width="11.7109375" customWidth="1"/>
    <col min="3346" max="3346" width="11.85546875" customWidth="1"/>
    <col min="3347" max="3347" width="16.5703125" customWidth="1"/>
    <col min="3585" max="3585" width="43" customWidth="1"/>
    <col min="3586" max="3586" width="29.140625" customWidth="1"/>
    <col min="3587" max="3587" width="29.42578125" customWidth="1"/>
    <col min="3588" max="3599" width="5.7109375" customWidth="1"/>
    <col min="3600" max="3600" width="13.85546875" customWidth="1"/>
    <col min="3601" max="3601" width="11.7109375" customWidth="1"/>
    <col min="3602" max="3602" width="11.85546875" customWidth="1"/>
    <col min="3603" max="3603" width="16.5703125" customWidth="1"/>
    <col min="3841" max="3841" width="43" customWidth="1"/>
    <col min="3842" max="3842" width="29.140625" customWidth="1"/>
    <col min="3843" max="3843" width="29.42578125" customWidth="1"/>
    <col min="3844" max="3855" width="5.7109375" customWidth="1"/>
    <col min="3856" max="3856" width="13.85546875" customWidth="1"/>
    <col min="3857" max="3857" width="11.7109375" customWidth="1"/>
    <col min="3858" max="3858" width="11.85546875" customWidth="1"/>
    <col min="3859" max="3859" width="16.5703125" customWidth="1"/>
    <col min="4097" max="4097" width="43" customWidth="1"/>
    <col min="4098" max="4098" width="29.140625" customWidth="1"/>
    <col min="4099" max="4099" width="29.42578125" customWidth="1"/>
    <col min="4100" max="4111" width="5.7109375" customWidth="1"/>
    <col min="4112" max="4112" width="13.85546875" customWidth="1"/>
    <col min="4113" max="4113" width="11.7109375" customWidth="1"/>
    <col min="4114" max="4114" width="11.85546875" customWidth="1"/>
    <col min="4115" max="4115" width="16.5703125" customWidth="1"/>
    <col min="4353" max="4353" width="43" customWidth="1"/>
    <col min="4354" max="4354" width="29.140625" customWidth="1"/>
    <col min="4355" max="4355" width="29.42578125" customWidth="1"/>
    <col min="4356" max="4367" width="5.7109375" customWidth="1"/>
    <col min="4368" max="4368" width="13.85546875" customWidth="1"/>
    <col min="4369" max="4369" width="11.7109375" customWidth="1"/>
    <col min="4370" max="4370" width="11.85546875" customWidth="1"/>
    <col min="4371" max="4371" width="16.5703125" customWidth="1"/>
    <col min="4609" max="4609" width="43" customWidth="1"/>
    <col min="4610" max="4610" width="29.140625" customWidth="1"/>
    <col min="4611" max="4611" width="29.42578125" customWidth="1"/>
    <col min="4612" max="4623" width="5.7109375" customWidth="1"/>
    <col min="4624" max="4624" width="13.85546875" customWidth="1"/>
    <col min="4625" max="4625" width="11.7109375" customWidth="1"/>
    <col min="4626" max="4626" width="11.85546875" customWidth="1"/>
    <col min="4627" max="4627" width="16.5703125" customWidth="1"/>
    <col min="4865" max="4865" width="43" customWidth="1"/>
    <col min="4866" max="4866" width="29.140625" customWidth="1"/>
    <col min="4867" max="4867" width="29.42578125" customWidth="1"/>
    <col min="4868" max="4879" width="5.7109375" customWidth="1"/>
    <col min="4880" max="4880" width="13.85546875" customWidth="1"/>
    <col min="4881" max="4881" width="11.7109375" customWidth="1"/>
    <col min="4882" max="4882" width="11.85546875" customWidth="1"/>
    <col min="4883" max="4883" width="16.5703125" customWidth="1"/>
    <col min="5121" max="5121" width="43" customWidth="1"/>
    <col min="5122" max="5122" width="29.140625" customWidth="1"/>
    <col min="5123" max="5123" width="29.42578125" customWidth="1"/>
    <col min="5124" max="5135" width="5.7109375" customWidth="1"/>
    <col min="5136" max="5136" width="13.85546875" customWidth="1"/>
    <col min="5137" max="5137" width="11.7109375" customWidth="1"/>
    <col min="5138" max="5138" width="11.85546875" customWidth="1"/>
    <col min="5139" max="5139" width="16.5703125" customWidth="1"/>
    <col min="5377" max="5377" width="43" customWidth="1"/>
    <col min="5378" max="5378" width="29.140625" customWidth="1"/>
    <col min="5379" max="5379" width="29.42578125" customWidth="1"/>
    <col min="5380" max="5391" width="5.7109375" customWidth="1"/>
    <col min="5392" max="5392" width="13.85546875" customWidth="1"/>
    <col min="5393" max="5393" width="11.7109375" customWidth="1"/>
    <col min="5394" max="5394" width="11.85546875" customWidth="1"/>
    <col min="5395" max="5395" width="16.5703125" customWidth="1"/>
    <col min="5633" max="5633" width="43" customWidth="1"/>
    <col min="5634" max="5634" width="29.140625" customWidth="1"/>
    <col min="5635" max="5635" width="29.42578125" customWidth="1"/>
    <col min="5636" max="5647" width="5.7109375" customWidth="1"/>
    <col min="5648" max="5648" width="13.85546875" customWidth="1"/>
    <col min="5649" max="5649" width="11.7109375" customWidth="1"/>
    <col min="5650" max="5650" width="11.85546875" customWidth="1"/>
    <col min="5651" max="5651" width="16.5703125" customWidth="1"/>
    <col min="5889" max="5889" width="43" customWidth="1"/>
    <col min="5890" max="5890" width="29.140625" customWidth="1"/>
    <col min="5891" max="5891" width="29.42578125" customWidth="1"/>
    <col min="5892" max="5903" width="5.7109375" customWidth="1"/>
    <col min="5904" max="5904" width="13.85546875" customWidth="1"/>
    <col min="5905" max="5905" width="11.7109375" customWidth="1"/>
    <col min="5906" max="5906" width="11.85546875" customWidth="1"/>
    <col min="5907" max="5907" width="16.5703125" customWidth="1"/>
    <col min="6145" max="6145" width="43" customWidth="1"/>
    <col min="6146" max="6146" width="29.140625" customWidth="1"/>
    <col min="6147" max="6147" width="29.42578125" customWidth="1"/>
    <col min="6148" max="6159" width="5.7109375" customWidth="1"/>
    <col min="6160" max="6160" width="13.85546875" customWidth="1"/>
    <col min="6161" max="6161" width="11.7109375" customWidth="1"/>
    <col min="6162" max="6162" width="11.85546875" customWidth="1"/>
    <col min="6163" max="6163" width="16.5703125" customWidth="1"/>
    <col min="6401" max="6401" width="43" customWidth="1"/>
    <col min="6402" max="6402" width="29.140625" customWidth="1"/>
    <col min="6403" max="6403" width="29.42578125" customWidth="1"/>
    <col min="6404" max="6415" width="5.7109375" customWidth="1"/>
    <col min="6416" max="6416" width="13.85546875" customWidth="1"/>
    <col min="6417" max="6417" width="11.7109375" customWidth="1"/>
    <col min="6418" max="6418" width="11.85546875" customWidth="1"/>
    <col min="6419" max="6419" width="16.5703125" customWidth="1"/>
    <col min="6657" max="6657" width="43" customWidth="1"/>
    <col min="6658" max="6658" width="29.140625" customWidth="1"/>
    <col min="6659" max="6659" width="29.42578125" customWidth="1"/>
    <col min="6660" max="6671" width="5.7109375" customWidth="1"/>
    <col min="6672" max="6672" width="13.85546875" customWidth="1"/>
    <col min="6673" max="6673" width="11.7109375" customWidth="1"/>
    <col min="6674" max="6674" width="11.85546875" customWidth="1"/>
    <col min="6675" max="6675" width="16.5703125" customWidth="1"/>
    <col min="6913" max="6913" width="43" customWidth="1"/>
    <col min="6914" max="6914" width="29.140625" customWidth="1"/>
    <col min="6915" max="6915" width="29.42578125" customWidth="1"/>
    <col min="6916" max="6927" width="5.7109375" customWidth="1"/>
    <col min="6928" max="6928" width="13.85546875" customWidth="1"/>
    <col min="6929" max="6929" width="11.7109375" customWidth="1"/>
    <col min="6930" max="6930" width="11.85546875" customWidth="1"/>
    <col min="6931" max="6931" width="16.5703125" customWidth="1"/>
    <col min="7169" max="7169" width="43" customWidth="1"/>
    <col min="7170" max="7170" width="29.140625" customWidth="1"/>
    <col min="7171" max="7171" width="29.42578125" customWidth="1"/>
    <col min="7172" max="7183" width="5.7109375" customWidth="1"/>
    <col min="7184" max="7184" width="13.85546875" customWidth="1"/>
    <col min="7185" max="7185" width="11.7109375" customWidth="1"/>
    <col min="7186" max="7186" width="11.85546875" customWidth="1"/>
    <col min="7187" max="7187" width="16.5703125" customWidth="1"/>
    <col min="7425" max="7425" width="43" customWidth="1"/>
    <col min="7426" max="7426" width="29.140625" customWidth="1"/>
    <col min="7427" max="7427" width="29.42578125" customWidth="1"/>
    <col min="7428" max="7439" width="5.7109375" customWidth="1"/>
    <col min="7440" max="7440" width="13.85546875" customWidth="1"/>
    <col min="7441" max="7441" width="11.7109375" customWidth="1"/>
    <col min="7442" max="7442" width="11.85546875" customWidth="1"/>
    <col min="7443" max="7443" width="16.5703125" customWidth="1"/>
    <col min="7681" max="7681" width="43" customWidth="1"/>
    <col min="7682" max="7682" width="29.140625" customWidth="1"/>
    <col min="7683" max="7683" width="29.42578125" customWidth="1"/>
    <col min="7684" max="7695" width="5.7109375" customWidth="1"/>
    <col min="7696" max="7696" width="13.85546875" customWidth="1"/>
    <col min="7697" max="7697" width="11.7109375" customWidth="1"/>
    <col min="7698" max="7698" width="11.85546875" customWidth="1"/>
    <col min="7699" max="7699" width="16.5703125" customWidth="1"/>
    <col min="7937" max="7937" width="43" customWidth="1"/>
    <col min="7938" max="7938" width="29.140625" customWidth="1"/>
    <col min="7939" max="7939" width="29.42578125" customWidth="1"/>
    <col min="7940" max="7951" width="5.7109375" customWidth="1"/>
    <col min="7952" max="7952" width="13.85546875" customWidth="1"/>
    <col min="7953" max="7953" width="11.7109375" customWidth="1"/>
    <col min="7954" max="7954" width="11.85546875" customWidth="1"/>
    <col min="7955" max="7955" width="16.5703125" customWidth="1"/>
    <col min="8193" max="8193" width="43" customWidth="1"/>
    <col min="8194" max="8194" width="29.140625" customWidth="1"/>
    <col min="8195" max="8195" width="29.42578125" customWidth="1"/>
    <col min="8196" max="8207" width="5.7109375" customWidth="1"/>
    <col min="8208" max="8208" width="13.85546875" customWidth="1"/>
    <col min="8209" max="8209" width="11.7109375" customWidth="1"/>
    <col min="8210" max="8210" width="11.85546875" customWidth="1"/>
    <col min="8211" max="8211" width="16.5703125" customWidth="1"/>
    <col min="8449" max="8449" width="43" customWidth="1"/>
    <col min="8450" max="8450" width="29.140625" customWidth="1"/>
    <col min="8451" max="8451" width="29.42578125" customWidth="1"/>
    <col min="8452" max="8463" width="5.7109375" customWidth="1"/>
    <col min="8464" max="8464" width="13.85546875" customWidth="1"/>
    <col min="8465" max="8465" width="11.7109375" customWidth="1"/>
    <col min="8466" max="8466" width="11.85546875" customWidth="1"/>
    <col min="8467" max="8467" width="16.5703125" customWidth="1"/>
    <col min="8705" max="8705" width="43" customWidth="1"/>
    <col min="8706" max="8706" width="29.140625" customWidth="1"/>
    <col min="8707" max="8707" width="29.42578125" customWidth="1"/>
    <col min="8708" max="8719" width="5.7109375" customWidth="1"/>
    <col min="8720" max="8720" width="13.85546875" customWidth="1"/>
    <col min="8721" max="8721" width="11.7109375" customWidth="1"/>
    <col min="8722" max="8722" width="11.85546875" customWidth="1"/>
    <col min="8723" max="8723" width="16.5703125" customWidth="1"/>
    <col min="8961" max="8961" width="43" customWidth="1"/>
    <col min="8962" max="8962" width="29.140625" customWidth="1"/>
    <col min="8963" max="8963" width="29.42578125" customWidth="1"/>
    <col min="8964" max="8975" width="5.7109375" customWidth="1"/>
    <col min="8976" max="8976" width="13.85546875" customWidth="1"/>
    <col min="8977" max="8977" width="11.7109375" customWidth="1"/>
    <col min="8978" max="8978" width="11.85546875" customWidth="1"/>
    <col min="8979" max="8979" width="16.5703125" customWidth="1"/>
    <col min="9217" max="9217" width="43" customWidth="1"/>
    <col min="9218" max="9218" width="29.140625" customWidth="1"/>
    <col min="9219" max="9219" width="29.42578125" customWidth="1"/>
    <col min="9220" max="9231" width="5.7109375" customWidth="1"/>
    <col min="9232" max="9232" width="13.85546875" customWidth="1"/>
    <col min="9233" max="9233" width="11.7109375" customWidth="1"/>
    <col min="9234" max="9234" width="11.85546875" customWidth="1"/>
    <col min="9235" max="9235" width="16.5703125" customWidth="1"/>
    <col min="9473" max="9473" width="43" customWidth="1"/>
    <col min="9474" max="9474" width="29.140625" customWidth="1"/>
    <col min="9475" max="9475" width="29.42578125" customWidth="1"/>
    <col min="9476" max="9487" width="5.7109375" customWidth="1"/>
    <col min="9488" max="9488" width="13.85546875" customWidth="1"/>
    <col min="9489" max="9489" width="11.7109375" customWidth="1"/>
    <col min="9490" max="9490" width="11.85546875" customWidth="1"/>
    <col min="9491" max="9491" width="16.5703125" customWidth="1"/>
    <col min="9729" max="9729" width="43" customWidth="1"/>
    <col min="9730" max="9730" width="29.140625" customWidth="1"/>
    <col min="9731" max="9731" width="29.42578125" customWidth="1"/>
    <col min="9732" max="9743" width="5.7109375" customWidth="1"/>
    <col min="9744" max="9744" width="13.85546875" customWidth="1"/>
    <col min="9745" max="9745" width="11.7109375" customWidth="1"/>
    <col min="9746" max="9746" width="11.85546875" customWidth="1"/>
    <col min="9747" max="9747" width="16.5703125" customWidth="1"/>
    <col min="9985" max="9985" width="43" customWidth="1"/>
    <col min="9986" max="9986" width="29.140625" customWidth="1"/>
    <col min="9987" max="9987" width="29.42578125" customWidth="1"/>
    <col min="9988" max="9999" width="5.7109375" customWidth="1"/>
    <col min="10000" max="10000" width="13.85546875" customWidth="1"/>
    <col min="10001" max="10001" width="11.7109375" customWidth="1"/>
    <col min="10002" max="10002" width="11.85546875" customWidth="1"/>
    <col min="10003" max="10003" width="16.5703125" customWidth="1"/>
    <col min="10241" max="10241" width="43" customWidth="1"/>
    <col min="10242" max="10242" width="29.140625" customWidth="1"/>
    <col min="10243" max="10243" width="29.42578125" customWidth="1"/>
    <col min="10244" max="10255" width="5.7109375" customWidth="1"/>
    <col min="10256" max="10256" width="13.85546875" customWidth="1"/>
    <col min="10257" max="10257" width="11.7109375" customWidth="1"/>
    <col min="10258" max="10258" width="11.85546875" customWidth="1"/>
    <col min="10259" max="10259" width="16.5703125" customWidth="1"/>
    <col min="10497" max="10497" width="43" customWidth="1"/>
    <col min="10498" max="10498" width="29.140625" customWidth="1"/>
    <col min="10499" max="10499" width="29.42578125" customWidth="1"/>
    <col min="10500" max="10511" width="5.7109375" customWidth="1"/>
    <col min="10512" max="10512" width="13.85546875" customWidth="1"/>
    <col min="10513" max="10513" width="11.7109375" customWidth="1"/>
    <col min="10514" max="10514" width="11.85546875" customWidth="1"/>
    <col min="10515" max="10515" width="16.5703125" customWidth="1"/>
    <col min="10753" max="10753" width="43" customWidth="1"/>
    <col min="10754" max="10754" width="29.140625" customWidth="1"/>
    <col min="10755" max="10755" width="29.42578125" customWidth="1"/>
    <col min="10756" max="10767" width="5.7109375" customWidth="1"/>
    <col min="10768" max="10768" width="13.85546875" customWidth="1"/>
    <col min="10769" max="10769" width="11.7109375" customWidth="1"/>
    <col min="10770" max="10770" width="11.85546875" customWidth="1"/>
    <col min="10771" max="10771" width="16.5703125" customWidth="1"/>
    <col min="11009" max="11009" width="43" customWidth="1"/>
    <col min="11010" max="11010" width="29.140625" customWidth="1"/>
    <col min="11011" max="11011" width="29.42578125" customWidth="1"/>
    <col min="11012" max="11023" width="5.7109375" customWidth="1"/>
    <col min="11024" max="11024" width="13.85546875" customWidth="1"/>
    <col min="11025" max="11025" width="11.7109375" customWidth="1"/>
    <col min="11026" max="11026" width="11.85546875" customWidth="1"/>
    <col min="11027" max="11027" width="16.5703125" customWidth="1"/>
    <col min="11265" max="11265" width="43" customWidth="1"/>
    <col min="11266" max="11266" width="29.140625" customWidth="1"/>
    <col min="11267" max="11267" width="29.42578125" customWidth="1"/>
    <col min="11268" max="11279" width="5.7109375" customWidth="1"/>
    <col min="11280" max="11280" width="13.85546875" customWidth="1"/>
    <col min="11281" max="11281" width="11.7109375" customWidth="1"/>
    <col min="11282" max="11282" width="11.85546875" customWidth="1"/>
    <col min="11283" max="11283" width="16.5703125" customWidth="1"/>
    <col min="11521" max="11521" width="43" customWidth="1"/>
    <col min="11522" max="11522" width="29.140625" customWidth="1"/>
    <col min="11523" max="11523" width="29.42578125" customWidth="1"/>
    <col min="11524" max="11535" width="5.7109375" customWidth="1"/>
    <col min="11536" max="11536" width="13.85546875" customWidth="1"/>
    <col min="11537" max="11537" width="11.7109375" customWidth="1"/>
    <col min="11538" max="11538" width="11.85546875" customWidth="1"/>
    <col min="11539" max="11539" width="16.5703125" customWidth="1"/>
    <col min="11777" max="11777" width="43" customWidth="1"/>
    <col min="11778" max="11778" width="29.140625" customWidth="1"/>
    <col min="11779" max="11779" width="29.42578125" customWidth="1"/>
    <col min="11780" max="11791" width="5.7109375" customWidth="1"/>
    <col min="11792" max="11792" width="13.85546875" customWidth="1"/>
    <col min="11793" max="11793" width="11.7109375" customWidth="1"/>
    <col min="11794" max="11794" width="11.85546875" customWidth="1"/>
    <col min="11795" max="11795" width="16.5703125" customWidth="1"/>
    <col min="12033" max="12033" width="43" customWidth="1"/>
    <col min="12034" max="12034" width="29.140625" customWidth="1"/>
    <col min="12035" max="12035" width="29.42578125" customWidth="1"/>
    <col min="12036" max="12047" width="5.7109375" customWidth="1"/>
    <col min="12048" max="12048" width="13.85546875" customWidth="1"/>
    <col min="12049" max="12049" width="11.7109375" customWidth="1"/>
    <col min="12050" max="12050" width="11.85546875" customWidth="1"/>
    <col min="12051" max="12051" width="16.5703125" customWidth="1"/>
    <col min="12289" max="12289" width="43" customWidth="1"/>
    <col min="12290" max="12290" width="29.140625" customWidth="1"/>
    <col min="12291" max="12291" width="29.42578125" customWidth="1"/>
    <col min="12292" max="12303" width="5.7109375" customWidth="1"/>
    <col min="12304" max="12304" width="13.85546875" customWidth="1"/>
    <col min="12305" max="12305" width="11.7109375" customWidth="1"/>
    <col min="12306" max="12306" width="11.85546875" customWidth="1"/>
    <col min="12307" max="12307" width="16.5703125" customWidth="1"/>
    <col min="12545" max="12545" width="43" customWidth="1"/>
    <col min="12546" max="12546" width="29.140625" customWidth="1"/>
    <col min="12547" max="12547" width="29.42578125" customWidth="1"/>
    <col min="12548" max="12559" width="5.7109375" customWidth="1"/>
    <col min="12560" max="12560" width="13.85546875" customWidth="1"/>
    <col min="12561" max="12561" width="11.7109375" customWidth="1"/>
    <col min="12562" max="12562" width="11.85546875" customWidth="1"/>
    <col min="12563" max="12563" width="16.5703125" customWidth="1"/>
    <col min="12801" max="12801" width="43" customWidth="1"/>
    <col min="12802" max="12802" width="29.140625" customWidth="1"/>
    <col min="12803" max="12803" width="29.42578125" customWidth="1"/>
    <col min="12804" max="12815" width="5.7109375" customWidth="1"/>
    <col min="12816" max="12816" width="13.85546875" customWidth="1"/>
    <col min="12817" max="12817" width="11.7109375" customWidth="1"/>
    <col min="12818" max="12818" width="11.85546875" customWidth="1"/>
    <col min="12819" max="12819" width="16.5703125" customWidth="1"/>
    <col min="13057" max="13057" width="43" customWidth="1"/>
    <col min="13058" max="13058" width="29.140625" customWidth="1"/>
    <col min="13059" max="13059" width="29.42578125" customWidth="1"/>
    <col min="13060" max="13071" width="5.7109375" customWidth="1"/>
    <col min="13072" max="13072" width="13.85546875" customWidth="1"/>
    <col min="13073" max="13073" width="11.7109375" customWidth="1"/>
    <col min="13074" max="13074" width="11.85546875" customWidth="1"/>
    <col min="13075" max="13075" width="16.5703125" customWidth="1"/>
    <col min="13313" max="13313" width="43" customWidth="1"/>
    <col min="13314" max="13314" width="29.140625" customWidth="1"/>
    <col min="13315" max="13315" width="29.42578125" customWidth="1"/>
    <col min="13316" max="13327" width="5.7109375" customWidth="1"/>
    <col min="13328" max="13328" width="13.85546875" customWidth="1"/>
    <col min="13329" max="13329" width="11.7109375" customWidth="1"/>
    <col min="13330" max="13330" width="11.85546875" customWidth="1"/>
    <col min="13331" max="13331" width="16.5703125" customWidth="1"/>
    <col min="13569" max="13569" width="43" customWidth="1"/>
    <col min="13570" max="13570" width="29.140625" customWidth="1"/>
    <col min="13571" max="13571" width="29.42578125" customWidth="1"/>
    <col min="13572" max="13583" width="5.7109375" customWidth="1"/>
    <col min="13584" max="13584" width="13.85546875" customWidth="1"/>
    <col min="13585" max="13585" width="11.7109375" customWidth="1"/>
    <col min="13586" max="13586" width="11.85546875" customWidth="1"/>
    <col min="13587" max="13587" width="16.5703125" customWidth="1"/>
    <col min="13825" max="13825" width="43" customWidth="1"/>
    <col min="13826" max="13826" width="29.140625" customWidth="1"/>
    <col min="13827" max="13827" width="29.42578125" customWidth="1"/>
    <col min="13828" max="13839" width="5.7109375" customWidth="1"/>
    <col min="13840" max="13840" width="13.85546875" customWidth="1"/>
    <col min="13841" max="13841" width="11.7109375" customWidth="1"/>
    <col min="13842" max="13842" width="11.85546875" customWidth="1"/>
    <col min="13843" max="13843" width="16.5703125" customWidth="1"/>
    <col min="14081" max="14081" width="43" customWidth="1"/>
    <col min="14082" max="14082" width="29.140625" customWidth="1"/>
    <col min="14083" max="14083" width="29.42578125" customWidth="1"/>
    <col min="14084" max="14095" width="5.7109375" customWidth="1"/>
    <col min="14096" max="14096" width="13.85546875" customWidth="1"/>
    <col min="14097" max="14097" width="11.7109375" customWidth="1"/>
    <col min="14098" max="14098" width="11.85546875" customWidth="1"/>
    <col min="14099" max="14099" width="16.5703125" customWidth="1"/>
    <col min="14337" max="14337" width="43" customWidth="1"/>
    <col min="14338" max="14338" width="29.140625" customWidth="1"/>
    <col min="14339" max="14339" width="29.42578125" customWidth="1"/>
    <col min="14340" max="14351" width="5.7109375" customWidth="1"/>
    <col min="14352" max="14352" width="13.85546875" customWidth="1"/>
    <col min="14353" max="14353" width="11.7109375" customWidth="1"/>
    <col min="14354" max="14354" width="11.85546875" customWidth="1"/>
    <col min="14355" max="14355" width="16.5703125" customWidth="1"/>
    <col min="14593" max="14593" width="43" customWidth="1"/>
    <col min="14594" max="14594" width="29.140625" customWidth="1"/>
    <col min="14595" max="14595" width="29.42578125" customWidth="1"/>
    <col min="14596" max="14607" width="5.7109375" customWidth="1"/>
    <col min="14608" max="14608" width="13.85546875" customWidth="1"/>
    <col min="14609" max="14609" width="11.7109375" customWidth="1"/>
    <col min="14610" max="14610" width="11.85546875" customWidth="1"/>
    <col min="14611" max="14611" width="16.5703125" customWidth="1"/>
    <col min="14849" max="14849" width="43" customWidth="1"/>
    <col min="14850" max="14850" width="29.140625" customWidth="1"/>
    <col min="14851" max="14851" width="29.42578125" customWidth="1"/>
    <col min="14852" max="14863" width="5.7109375" customWidth="1"/>
    <col min="14864" max="14864" width="13.85546875" customWidth="1"/>
    <col min="14865" max="14865" width="11.7109375" customWidth="1"/>
    <col min="14866" max="14866" width="11.85546875" customWidth="1"/>
    <col min="14867" max="14867" width="16.5703125" customWidth="1"/>
    <col min="15105" max="15105" width="43" customWidth="1"/>
    <col min="15106" max="15106" width="29.140625" customWidth="1"/>
    <col min="15107" max="15107" width="29.42578125" customWidth="1"/>
    <col min="15108" max="15119" width="5.7109375" customWidth="1"/>
    <col min="15120" max="15120" width="13.85546875" customWidth="1"/>
    <col min="15121" max="15121" width="11.7109375" customWidth="1"/>
    <col min="15122" max="15122" width="11.85546875" customWidth="1"/>
    <col min="15123" max="15123" width="16.5703125" customWidth="1"/>
    <col min="15361" max="15361" width="43" customWidth="1"/>
    <col min="15362" max="15362" width="29.140625" customWidth="1"/>
    <col min="15363" max="15363" width="29.42578125" customWidth="1"/>
    <col min="15364" max="15375" width="5.7109375" customWidth="1"/>
    <col min="15376" max="15376" width="13.85546875" customWidth="1"/>
    <col min="15377" max="15377" width="11.7109375" customWidth="1"/>
    <col min="15378" max="15378" width="11.85546875" customWidth="1"/>
    <col min="15379" max="15379" width="16.5703125" customWidth="1"/>
    <col min="15617" max="15617" width="43" customWidth="1"/>
    <col min="15618" max="15618" width="29.140625" customWidth="1"/>
    <col min="15619" max="15619" width="29.42578125" customWidth="1"/>
    <col min="15620" max="15631" width="5.7109375" customWidth="1"/>
    <col min="15632" max="15632" width="13.85546875" customWidth="1"/>
    <col min="15633" max="15633" width="11.7109375" customWidth="1"/>
    <col min="15634" max="15634" width="11.85546875" customWidth="1"/>
    <col min="15635" max="15635" width="16.5703125" customWidth="1"/>
    <col min="15873" max="15873" width="43" customWidth="1"/>
    <col min="15874" max="15874" width="29.140625" customWidth="1"/>
    <col min="15875" max="15875" width="29.42578125" customWidth="1"/>
    <col min="15876" max="15887" width="5.7109375" customWidth="1"/>
    <col min="15888" max="15888" width="13.85546875" customWidth="1"/>
    <col min="15889" max="15889" width="11.7109375" customWidth="1"/>
    <col min="15890" max="15890" width="11.85546875" customWidth="1"/>
    <col min="15891" max="15891" width="16.5703125" customWidth="1"/>
    <col min="16129" max="16129" width="43" customWidth="1"/>
    <col min="16130" max="16130" width="29.140625" customWidth="1"/>
    <col min="16131" max="16131" width="29.42578125" customWidth="1"/>
    <col min="16132" max="16143" width="5.7109375" customWidth="1"/>
    <col min="16144" max="16144" width="13.85546875" customWidth="1"/>
    <col min="16145" max="16145" width="11.7109375" customWidth="1"/>
    <col min="16146" max="16146" width="11.85546875" customWidth="1"/>
    <col min="16147" max="16147" width="16.5703125" customWidth="1"/>
  </cols>
  <sheetData>
    <row r="2" spans="1:19" ht="22.5">
      <c r="A2" s="804" t="s">
        <v>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  <c r="S2" s="804"/>
    </row>
    <row r="3" spans="1:19" ht="18">
      <c r="A3" s="805" t="s">
        <v>1</v>
      </c>
      <c r="B3" s="805"/>
      <c r="C3" s="805"/>
      <c r="D3" s="805"/>
      <c r="E3" s="805"/>
      <c r="F3" s="805"/>
      <c r="G3" s="805"/>
      <c r="H3" s="805"/>
      <c r="I3" s="805"/>
      <c r="J3" s="805"/>
      <c r="K3" s="805"/>
      <c r="L3" s="805"/>
      <c r="M3" s="805"/>
      <c r="N3" s="805"/>
      <c r="O3" s="805"/>
      <c r="P3" s="805"/>
      <c r="Q3" s="805"/>
      <c r="R3" s="805"/>
      <c r="S3" s="805"/>
    </row>
    <row r="4" spans="1:19" ht="18">
      <c r="A4" s="806" t="s">
        <v>2</v>
      </c>
      <c r="B4" s="806"/>
      <c r="C4" s="806"/>
      <c r="D4" s="806"/>
      <c r="E4" s="806"/>
      <c r="F4" s="806"/>
      <c r="G4" s="806"/>
      <c r="H4" s="806"/>
      <c r="I4" s="806"/>
      <c r="J4" s="806"/>
      <c r="K4" s="806"/>
      <c r="L4" s="806"/>
      <c r="M4" s="806"/>
      <c r="N4" s="806"/>
      <c r="O4" s="806"/>
      <c r="P4" s="806"/>
      <c r="Q4" s="806"/>
      <c r="R4" s="806"/>
      <c r="S4" s="806"/>
    </row>
    <row r="5" spans="1:19" s="518" customFormat="1" ht="18.75">
      <c r="A5" s="924" t="s">
        <v>1543</v>
      </c>
      <c r="B5" s="924"/>
      <c r="C5" s="924"/>
      <c r="D5" s="631"/>
      <c r="E5" s="631"/>
      <c r="F5" s="631"/>
      <c r="G5" s="631"/>
      <c r="H5" s="631"/>
      <c r="I5" s="925"/>
      <c r="J5" s="925"/>
      <c r="K5" s="925"/>
      <c r="L5" s="631"/>
      <c r="M5" s="631"/>
      <c r="N5" s="631"/>
      <c r="O5" s="631"/>
      <c r="P5" s="631"/>
      <c r="Q5" s="925"/>
      <c r="R5" s="925"/>
      <c r="S5" s="925"/>
    </row>
    <row r="6" spans="1:19" s="518" customFormat="1" ht="18.75">
      <c r="A6" s="515" t="s">
        <v>1858</v>
      </c>
      <c r="B6" s="515"/>
      <c r="C6" s="515"/>
      <c r="D6" s="648"/>
      <c r="E6" s="648"/>
      <c r="F6" s="648"/>
      <c r="G6" s="648"/>
      <c r="H6" s="649"/>
      <c r="I6" s="515"/>
      <c r="J6" s="515"/>
      <c r="K6" s="515"/>
      <c r="L6" s="648"/>
      <c r="M6" s="648"/>
      <c r="N6" s="648"/>
      <c r="O6" s="648"/>
      <c r="P6" s="649"/>
      <c r="Q6" s="515"/>
      <c r="R6" s="515"/>
      <c r="S6" s="515"/>
    </row>
    <row r="7" spans="1:19" s="518" customFormat="1" ht="18.75">
      <c r="A7" s="515" t="s">
        <v>4</v>
      </c>
      <c r="B7" s="648"/>
      <c r="C7" s="175"/>
      <c r="D7" s="648"/>
      <c r="E7" s="648"/>
      <c r="F7" s="648"/>
      <c r="G7" s="648"/>
      <c r="H7" s="648"/>
      <c r="I7" s="515"/>
      <c r="J7" s="648"/>
      <c r="K7" s="175"/>
      <c r="L7" s="648"/>
      <c r="M7" s="648"/>
      <c r="N7" s="648"/>
      <c r="O7" s="648"/>
      <c r="P7" s="648"/>
      <c r="Q7" s="515"/>
      <c r="R7" s="648"/>
      <c r="S7" s="175"/>
    </row>
    <row r="8" spans="1:19" s="518" customFormat="1" ht="18.75">
      <c r="A8" s="648" t="s">
        <v>1544</v>
      </c>
      <c r="B8" s="648"/>
      <c r="C8" s="175"/>
      <c r="D8" s="648"/>
      <c r="E8" s="648"/>
      <c r="F8" s="648"/>
      <c r="G8" s="648"/>
      <c r="H8" s="515"/>
      <c r="I8" s="648"/>
      <c r="J8" s="648"/>
      <c r="K8" s="175"/>
      <c r="L8" s="648"/>
      <c r="M8" s="648"/>
      <c r="N8" s="648"/>
      <c r="O8" s="648"/>
      <c r="P8" s="515"/>
      <c r="Q8" s="648"/>
      <c r="R8" s="648"/>
      <c r="S8" s="175"/>
    </row>
    <row r="9" spans="1:19" s="518" customFormat="1" ht="18.75">
      <c r="A9" s="648" t="s">
        <v>1545</v>
      </c>
      <c r="B9" s="648"/>
      <c r="C9" s="175"/>
      <c r="D9" s="631"/>
      <c r="E9" s="631"/>
      <c r="F9" s="631"/>
      <c r="G9" s="631"/>
      <c r="H9" s="631"/>
      <c r="I9" s="648"/>
      <c r="J9" s="648"/>
      <c r="K9" s="175"/>
      <c r="L9" s="631"/>
      <c r="M9" s="631"/>
      <c r="N9" s="631"/>
      <c r="O9" s="631"/>
      <c r="P9" s="631"/>
      <c r="Q9" s="648"/>
      <c r="R9" s="648"/>
      <c r="S9" s="175"/>
    </row>
    <row r="10" spans="1:19" s="650" customFormat="1" ht="17.25">
      <c r="A10" s="515" t="s">
        <v>7</v>
      </c>
      <c r="B10" s="515"/>
      <c r="C10" s="515"/>
      <c r="D10" s="648"/>
      <c r="E10" s="648"/>
      <c r="F10" s="648"/>
      <c r="G10" s="648"/>
      <c r="H10" s="649"/>
      <c r="I10" s="515"/>
      <c r="J10" s="515"/>
      <c r="K10" s="515"/>
      <c r="L10" s="648"/>
      <c r="M10" s="648"/>
      <c r="N10" s="648"/>
      <c r="O10" s="648"/>
      <c r="P10" s="649"/>
      <c r="Q10" s="515"/>
      <c r="R10" s="515"/>
      <c r="S10" s="515"/>
    </row>
    <row r="11" spans="1:19" s="650" customFormat="1" ht="25.5" customHeight="1">
      <c r="A11" s="929" t="s">
        <v>8</v>
      </c>
      <c r="B11" s="929"/>
      <c r="C11" s="929"/>
      <c r="D11" s="929"/>
      <c r="E11" s="929"/>
      <c r="F11" s="929"/>
      <c r="G11" s="929"/>
      <c r="H11" s="929"/>
      <c r="I11" s="929"/>
      <c r="J11" s="929"/>
      <c r="K11" s="929"/>
      <c r="L11" s="631"/>
      <c r="M11" s="631"/>
      <c r="N11" s="631"/>
      <c r="O11" s="631"/>
      <c r="P11" s="631"/>
      <c r="Q11" s="925"/>
      <c r="R11" s="925"/>
      <c r="S11" s="925"/>
    </row>
    <row r="12" spans="1:19" ht="15.75">
      <c r="A12" s="809" t="s">
        <v>138</v>
      </c>
      <c r="B12" s="809" t="s">
        <v>10</v>
      </c>
      <c r="C12" s="809" t="s">
        <v>11</v>
      </c>
      <c r="D12" s="811" t="s">
        <v>12</v>
      </c>
      <c r="E12" s="812"/>
      <c r="F12" s="813"/>
      <c r="G12" s="814" t="s">
        <v>13</v>
      </c>
      <c r="H12" s="814"/>
      <c r="I12" s="814"/>
      <c r="J12" s="814" t="s">
        <v>14</v>
      </c>
      <c r="K12" s="814"/>
      <c r="L12" s="814"/>
      <c r="M12" s="814" t="s">
        <v>15</v>
      </c>
      <c r="N12" s="814"/>
      <c r="O12" s="814"/>
      <c r="P12" s="814" t="s">
        <v>16</v>
      </c>
      <c r="Q12" s="814"/>
      <c r="R12" s="814"/>
      <c r="S12" s="809" t="s">
        <v>17</v>
      </c>
    </row>
    <row r="13" spans="1:19" s="651" customFormat="1" ht="30">
      <c r="A13" s="810"/>
      <c r="B13" s="810"/>
      <c r="C13" s="810"/>
      <c r="D13" s="23" t="s">
        <v>18</v>
      </c>
      <c r="E13" s="23" t="s">
        <v>19</v>
      </c>
      <c r="F13" s="23" t="s">
        <v>20</v>
      </c>
      <c r="G13" s="23" t="s">
        <v>21</v>
      </c>
      <c r="H13" s="23" t="s">
        <v>22</v>
      </c>
      <c r="I13" s="23" t="s">
        <v>23</v>
      </c>
      <c r="J13" s="23" t="s">
        <v>24</v>
      </c>
      <c r="K13" s="23" t="s">
        <v>25</v>
      </c>
      <c r="L13" s="23" t="s">
        <v>26</v>
      </c>
      <c r="M13" s="23" t="s">
        <v>27</v>
      </c>
      <c r="N13" s="23" t="s">
        <v>28</v>
      </c>
      <c r="O13" s="23" t="s">
        <v>29</v>
      </c>
      <c r="P13" s="23" t="s">
        <v>30</v>
      </c>
      <c r="Q13" s="23" t="s">
        <v>31</v>
      </c>
      <c r="R13" s="23" t="s">
        <v>32</v>
      </c>
      <c r="S13" s="810"/>
    </row>
    <row r="14" spans="1:19" ht="42.75">
      <c r="A14" s="83" t="s">
        <v>1546</v>
      </c>
      <c r="B14" s="83" t="s">
        <v>1547</v>
      </c>
      <c r="C14" s="83" t="s">
        <v>1865</v>
      </c>
      <c r="D14" s="652"/>
      <c r="E14" s="652"/>
      <c r="F14" s="652"/>
      <c r="G14" s="652"/>
      <c r="H14" s="652"/>
      <c r="I14" s="652"/>
      <c r="J14" s="652"/>
      <c r="K14" s="652"/>
      <c r="L14" s="652"/>
      <c r="M14" s="652"/>
      <c r="N14" s="652"/>
      <c r="O14" s="652"/>
      <c r="P14" s="620"/>
      <c r="Q14" s="83"/>
      <c r="R14" s="83"/>
      <c r="S14" s="653" t="s">
        <v>1548</v>
      </c>
    </row>
    <row r="15" spans="1:19" ht="49.5">
      <c r="A15" s="140" t="s">
        <v>1549</v>
      </c>
      <c r="B15" s="591" t="s">
        <v>1550</v>
      </c>
      <c r="C15" s="140" t="s">
        <v>1864</v>
      </c>
      <c r="D15" s="150">
        <v>4</v>
      </c>
      <c r="E15" s="150">
        <v>4</v>
      </c>
      <c r="F15" s="150">
        <v>4</v>
      </c>
      <c r="G15" s="150">
        <v>4</v>
      </c>
      <c r="H15" s="150">
        <v>4</v>
      </c>
      <c r="I15" s="150">
        <v>4</v>
      </c>
      <c r="J15" s="150">
        <v>4</v>
      </c>
      <c r="K15" s="150">
        <v>4</v>
      </c>
      <c r="L15" s="150">
        <v>4</v>
      </c>
      <c r="M15" s="150">
        <v>4</v>
      </c>
      <c r="N15" s="150">
        <v>4</v>
      </c>
      <c r="O15" s="150">
        <v>4</v>
      </c>
      <c r="P15" s="621"/>
      <c r="Q15" s="621"/>
      <c r="R15" s="621"/>
      <c r="S15" s="490" t="s">
        <v>1551</v>
      </c>
    </row>
    <row r="16" spans="1:19" ht="49.5">
      <c r="A16" s="140" t="s">
        <v>1552</v>
      </c>
      <c r="B16" s="140" t="s">
        <v>1553</v>
      </c>
      <c r="C16" s="654" t="s">
        <v>1554</v>
      </c>
      <c r="D16" s="150">
        <v>6</v>
      </c>
      <c r="E16" s="150">
        <v>6</v>
      </c>
      <c r="F16" s="150">
        <v>6</v>
      </c>
      <c r="G16" s="150">
        <v>6</v>
      </c>
      <c r="H16" s="150">
        <v>6</v>
      </c>
      <c r="I16" s="150">
        <v>6</v>
      </c>
      <c r="J16" s="150">
        <v>6</v>
      </c>
      <c r="K16" s="150">
        <v>6</v>
      </c>
      <c r="L16" s="150">
        <v>6</v>
      </c>
      <c r="M16" s="150">
        <v>6</v>
      </c>
      <c r="N16" s="150">
        <v>6</v>
      </c>
      <c r="O16" s="150">
        <v>6</v>
      </c>
      <c r="P16" s="621"/>
      <c r="Q16" s="655"/>
      <c r="R16" s="655"/>
      <c r="S16" s="656"/>
    </row>
    <row r="17" spans="1:138" ht="66">
      <c r="A17" s="140" t="s">
        <v>1555</v>
      </c>
      <c r="B17" s="140" t="s">
        <v>1556</v>
      </c>
      <c r="C17" s="654" t="s">
        <v>1557</v>
      </c>
      <c r="D17" s="150">
        <v>2</v>
      </c>
      <c r="E17" s="150">
        <v>2</v>
      </c>
      <c r="F17" s="150">
        <v>2</v>
      </c>
      <c r="G17" s="150">
        <v>2</v>
      </c>
      <c r="H17" s="150">
        <v>2</v>
      </c>
      <c r="I17" s="150">
        <v>2</v>
      </c>
      <c r="J17" s="150">
        <v>2</v>
      </c>
      <c r="K17" s="150">
        <v>2</v>
      </c>
      <c r="L17" s="150">
        <v>2</v>
      </c>
      <c r="M17" s="150">
        <v>2</v>
      </c>
      <c r="N17" s="150">
        <v>2</v>
      </c>
      <c r="O17" s="150">
        <v>2</v>
      </c>
      <c r="P17" s="621"/>
      <c r="Q17" s="655"/>
      <c r="R17" s="655"/>
      <c r="S17" s="656"/>
    </row>
    <row r="18" spans="1:138" ht="28.5">
      <c r="A18" s="487" t="s">
        <v>1558</v>
      </c>
      <c r="B18" s="487" t="s">
        <v>596</v>
      </c>
      <c r="C18" s="657" t="s">
        <v>1559</v>
      </c>
      <c r="D18" s="658"/>
      <c r="E18" s="658"/>
      <c r="F18" s="659"/>
      <c r="G18" s="658"/>
      <c r="H18" s="658"/>
      <c r="I18" s="658"/>
      <c r="J18" s="658"/>
      <c r="K18" s="658"/>
      <c r="L18" s="658"/>
      <c r="M18" s="658"/>
      <c r="N18" s="658"/>
      <c r="O18" s="658"/>
      <c r="P18" s="158"/>
      <c r="Q18" s="621"/>
      <c r="R18" s="621"/>
      <c r="S18" s="490" t="s">
        <v>1560</v>
      </c>
    </row>
    <row r="19" spans="1:138" ht="49.5">
      <c r="A19" s="591" t="s">
        <v>1561</v>
      </c>
      <c r="B19" s="140" t="s">
        <v>596</v>
      </c>
      <c r="C19" s="140" t="s">
        <v>1562</v>
      </c>
      <c r="D19" s="625"/>
      <c r="E19" s="625"/>
      <c r="F19" s="660"/>
      <c r="G19" s="659"/>
      <c r="H19" s="625"/>
      <c r="I19" s="661">
        <v>3</v>
      </c>
      <c r="J19" s="660"/>
      <c r="K19" s="660"/>
      <c r="L19" s="660"/>
      <c r="M19" s="625"/>
      <c r="N19" s="625"/>
      <c r="O19" s="625"/>
      <c r="P19" s="377">
        <v>120053.3</v>
      </c>
      <c r="Q19" s="377"/>
      <c r="R19" s="621"/>
      <c r="S19" s="490" t="s">
        <v>1560</v>
      </c>
    </row>
    <row r="20" spans="1:138" ht="49.5">
      <c r="A20" s="140" t="s">
        <v>1563</v>
      </c>
      <c r="B20" s="140" t="s">
        <v>596</v>
      </c>
      <c r="C20" s="140" t="s">
        <v>1564</v>
      </c>
      <c r="D20" s="625"/>
      <c r="E20" s="625"/>
      <c r="F20" s="150">
        <v>2</v>
      </c>
      <c r="G20" s="659"/>
      <c r="H20" s="625"/>
      <c r="I20" s="660"/>
      <c r="J20" s="625"/>
      <c r="K20" s="625"/>
      <c r="L20" s="661">
        <v>2</v>
      </c>
      <c r="M20" s="625"/>
      <c r="N20" s="660"/>
      <c r="O20" s="625"/>
      <c r="P20" s="377"/>
      <c r="Q20" s="377"/>
      <c r="R20" s="621"/>
      <c r="S20" s="490" t="s">
        <v>1565</v>
      </c>
    </row>
    <row r="21" spans="1:138" ht="66">
      <c r="A21" s="140" t="s">
        <v>1566</v>
      </c>
      <c r="B21" s="140" t="s">
        <v>596</v>
      </c>
      <c r="C21" s="140" t="s">
        <v>1564</v>
      </c>
      <c r="D21" s="625"/>
      <c r="E21" s="625"/>
      <c r="F21" s="625"/>
      <c r="G21" s="625"/>
      <c r="H21" s="150">
        <v>4</v>
      </c>
      <c r="I21" s="625"/>
      <c r="J21" s="625"/>
      <c r="K21" s="625"/>
      <c r="L21" s="625"/>
      <c r="M21" s="659"/>
      <c r="N21" s="625"/>
      <c r="O21" s="349"/>
      <c r="P21" s="377"/>
      <c r="Q21" s="377"/>
      <c r="R21" s="621"/>
      <c r="S21" s="490" t="s">
        <v>1560</v>
      </c>
    </row>
    <row r="22" spans="1:138" ht="49.5">
      <c r="A22" s="140" t="s">
        <v>1567</v>
      </c>
      <c r="B22" s="140" t="s">
        <v>596</v>
      </c>
      <c r="C22" s="140" t="s">
        <v>1568</v>
      </c>
      <c r="D22" s="625"/>
      <c r="E22" s="625"/>
      <c r="F22" s="659"/>
      <c r="G22" s="660"/>
      <c r="H22" s="625"/>
      <c r="I22" s="150">
        <v>4</v>
      </c>
      <c r="J22" s="625"/>
      <c r="K22" s="625"/>
      <c r="L22" s="659"/>
      <c r="M22" s="660"/>
      <c r="N22" s="660"/>
      <c r="O22" s="625"/>
      <c r="P22" s="377"/>
      <c r="Q22" s="377"/>
      <c r="R22" s="621"/>
      <c r="S22" s="490" t="s">
        <v>1565</v>
      </c>
    </row>
    <row r="23" spans="1:138" ht="49.5">
      <c r="A23" s="591" t="s">
        <v>1569</v>
      </c>
      <c r="B23" s="140" t="s">
        <v>596</v>
      </c>
      <c r="C23" s="140" t="s">
        <v>1570</v>
      </c>
      <c r="D23" s="625"/>
      <c r="E23" s="625"/>
      <c r="F23" s="660"/>
      <c r="G23" s="659"/>
      <c r="H23" s="625"/>
      <c r="I23" s="660"/>
      <c r="J23" s="625"/>
      <c r="K23" s="150">
        <v>2</v>
      </c>
      <c r="L23" s="660"/>
      <c r="M23" s="625"/>
      <c r="N23" s="660"/>
      <c r="O23" s="349"/>
      <c r="P23" s="377">
        <v>140000</v>
      </c>
      <c r="Q23" s="377"/>
      <c r="R23" s="621"/>
      <c r="S23" s="490" t="s">
        <v>1560</v>
      </c>
    </row>
    <row r="24" spans="1:138" ht="33">
      <c r="A24" s="591" t="s">
        <v>1571</v>
      </c>
      <c r="B24" s="140" t="s">
        <v>1572</v>
      </c>
      <c r="C24" s="140" t="s">
        <v>1573</v>
      </c>
      <c r="D24" s="349"/>
      <c r="E24" s="349"/>
      <c r="F24" s="349"/>
      <c r="G24" s="349"/>
      <c r="H24" s="349"/>
      <c r="I24" s="150">
        <v>3</v>
      </c>
      <c r="J24" s="660"/>
      <c r="K24" s="349"/>
      <c r="L24" s="349"/>
      <c r="M24" s="349"/>
      <c r="N24" s="349"/>
      <c r="O24" s="349"/>
      <c r="P24" s="377">
        <v>105000</v>
      </c>
      <c r="Q24" s="377"/>
      <c r="R24" s="621"/>
      <c r="S24" s="490" t="s">
        <v>1574</v>
      </c>
    </row>
    <row r="25" spans="1:138" s="318" customFormat="1" ht="28.5">
      <c r="A25" s="486" t="s">
        <v>1860</v>
      </c>
      <c r="B25" s="486" t="s">
        <v>1861</v>
      </c>
      <c r="C25" s="486"/>
      <c r="D25" s="662"/>
      <c r="E25" s="663"/>
      <c r="F25" s="663"/>
      <c r="G25" s="664"/>
      <c r="H25" s="138"/>
      <c r="I25" s="663"/>
      <c r="J25" s="663"/>
      <c r="K25" s="663"/>
      <c r="L25" s="663"/>
      <c r="M25" s="663"/>
      <c r="N25" s="663"/>
      <c r="O25" s="663"/>
      <c r="P25" s="621"/>
      <c r="Q25" s="621"/>
      <c r="R25" s="621"/>
      <c r="S25" s="490"/>
    </row>
    <row r="26" spans="1:138" s="665" customFormat="1" ht="49.5">
      <c r="A26" s="591" t="s">
        <v>1863</v>
      </c>
      <c r="B26" s="591" t="s">
        <v>1862</v>
      </c>
      <c r="C26" s="591" t="s">
        <v>316</v>
      </c>
      <c r="D26" s="138"/>
      <c r="E26" s="663"/>
      <c r="F26" s="193">
        <v>4</v>
      </c>
      <c r="G26" s="664"/>
      <c r="H26" s="664"/>
      <c r="I26" s="663"/>
      <c r="J26" s="663"/>
      <c r="K26" s="663"/>
      <c r="L26" s="663"/>
      <c r="M26" s="663"/>
      <c r="N26" s="663"/>
      <c r="O26" s="663"/>
      <c r="P26" s="621"/>
      <c r="Q26" s="621"/>
      <c r="R26" s="621"/>
      <c r="S26" s="490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8"/>
      <c r="BC26" s="318"/>
      <c r="BD26" s="318"/>
      <c r="BE26" s="318"/>
      <c r="BF26" s="318"/>
      <c r="BG26" s="318"/>
      <c r="BH26" s="318"/>
      <c r="BI26" s="318"/>
      <c r="BJ26" s="318"/>
      <c r="BK26" s="318"/>
      <c r="BL26" s="318"/>
      <c r="BM26" s="318"/>
      <c r="BN26" s="318"/>
      <c r="BO26" s="318"/>
      <c r="BP26" s="318"/>
      <c r="BQ26" s="318"/>
      <c r="BR26" s="318"/>
      <c r="BS26" s="318"/>
      <c r="BT26" s="318"/>
      <c r="BU26" s="318"/>
      <c r="BV26" s="318"/>
      <c r="BW26" s="318"/>
      <c r="BX26" s="318"/>
      <c r="BY26" s="318"/>
      <c r="BZ26" s="318"/>
      <c r="CA26" s="318"/>
      <c r="CB26" s="318"/>
      <c r="CC26" s="318"/>
      <c r="CD26" s="318"/>
      <c r="CE26" s="318"/>
      <c r="CF26" s="318"/>
      <c r="CG26" s="318"/>
      <c r="CH26" s="318"/>
      <c r="CI26" s="318"/>
      <c r="CJ26" s="318"/>
      <c r="CK26" s="318"/>
      <c r="CL26" s="318"/>
      <c r="CM26" s="318"/>
      <c r="CN26" s="318"/>
      <c r="CO26" s="318"/>
      <c r="CP26" s="318"/>
      <c r="CQ26" s="318"/>
      <c r="CR26" s="318"/>
      <c r="CS26" s="318"/>
      <c r="CT26" s="318"/>
      <c r="CU26" s="318"/>
      <c r="CV26" s="318"/>
      <c r="CW26" s="318"/>
      <c r="CX26" s="318"/>
      <c r="CY26" s="318"/>
      <c r="CZ26" s="318"/>
      <c r="DA26" s="318"/>
      <c r="DB26" s="318"/>
      <c r="DC26" s="318"/>
      <c r="DD26" s="318"/>
      <c r="DE26" s="318"/>
      <c r="DF26" s="318"/>
      <c r="DG26" s="318"/>
      <c r="DH26" s="318"/>
      <c r="DI26" s="318"/>
      <c r="DJ26" s="318"/>
      <c r="DK26" s="318"/>
      <c r="DL26" s="318"/>
      <c r="DM26" s="318"/>
      <c r="DN26" s="318"/>
      <c r="DO26" s="318"/>
      <c r="DP26" s="318"/>
      <c r="DQ26" s="318"/>
      <c r="DR26" s="318"/>
      <c r="DS26" s="318"/>
      <c r="DT26" s="318"/>
      <c r="DU26" s="318"/>
      <c r="DV26" s="318"/>
      <c r="DW26" s="318"/>
      <c r="DX26" s="318"/>
      <c r="DY26" s="318"/>
      <c r="DZ26" s="318"/>
      <c r="EA26" s="318"/>
      <c r="EB26" s="318"/>
      <c r="EC26" s="318"/>
      <c r="ED26" s="318"/>
      <c r="EE26" s="318"/>
      <c r="EF26" s="318"/>
      <c r="EG26" s="318"/>
      <c r="EH26" s="318"/>
    </row>
    <row r="27" spans="1:138" ht="63.75" customHeight="1">
      <c r="A27" s="487" t="s">
        <v>1866</v>
      </c>
      <c r="B27" s="666" t="s">
        <v>1575</v>
      </c>
      <c r="C27" s="567" t="s">
        <v>1870</v>
      </c>
      <c r="D27" s="658"/>
      <c r="E27" s="658"/>
      <c r="F27" s="658"/>
      <c r="G27" s="658"/>
      <c r="H27" s="658"/>
      <c r="I27" s="658"/>
      <c r="J27" s="658"/>
      <c r="K27" s="664"/>
      <c r="L27" s="658"/>
      <c r="M27" s="658"/>
      <c r="N27" s="658"/>
      <c r="O27" s="658"/>
      <c r="P27" s="667"/>
      <c r="Q27" s="158"/>
      <c r="R27" s="158"/>
      <c r="S27" s="490" t="s">
        <v>1576</v>
      </c>
    </row>
    <row r="28" spans="1:138" ht="51.75" customHeight="1">
      <c r="A28" s="500" t="s">
        <v>1577</v>
      </c>
      <c r="B28" s="500" t="s">
        <v>1578</v>
      </c>
      <c r="C28" s="469" t="s">
        <v>1579</v>
      </c>
      <c r="D28" s="97"/>
      <c r="E28" s="797"/>
      <c r="F28" s="148">
        <v>5</v>
      </c>
      <c r="G28" s="97"/>
      <c r="H28" s="97"/>
      <c r="I28" s="97"/>
      <c r="J28" s="97"/>
      <c r="K28" s="97"/>
      <c r="L28" s="97"/>
      <c r="M28" s="97"/>
      <c r="N28" s="97"/>
      <c r="O28" s="97"/>
      <c r="P28" s="377">
        <v>275000</v>
      </c>
      <c r="Q28" s="621"/>
      <c r="R28" s="621"/>
      <c r="S28" s="490" t="s">
        <v>1580</v>
      </c>
    </row>
    <row r="29" spans="1:138" ht="51.75" customHeight="1">
      <c r="A29" s="500" t="s">
        <v>1581</v>
      </c>
      <c r="B29" s="500" t="s">
        <v>1582</v>
      </c>
      <c r="C29" s="469" t="s">
        <v>1583</v>
      </c>
      <c r="D29" s="150">
        <v>4</v>
      </c>
      <c r="E29" s="797"/>
      <c r="F29" s="97"/>
      <c r="G29" s="97"/>
      <c r="H29" s="675"/>
      <c r="I29" s="97"/>
      <c r="J29" s="97"/>
      <c r="K29" s="97"/>
      <c r="L29" s="97"/>
      <c r="M29" s="97"/>
      <c r="N29" s="97"/>
      <c r="O29" s="97"/>
      <c r="P29" s="377"/>
      <c r="Q29" s="621"/>
      <c r="R29" s="621"/>
      <c r="S29" s="490"/>
    </row>
    <row r="30" spans="1:138" ht="51.75" customHeight="1" thickBot="1">
      <c r="A30" s="500" t="s">
        <v>1869</v>
      </c>
      <c r="B30" s="500" t="s">
        <v>1867</v>
      </c>
      <c r="C30" s="469" t="s">
        <v>1868</v>
      </c>
      <c r="D30" s="800"/>
      <c r="E30" s="97"/>
      <c r="F30" s="150">
        <v>6</v>
      </c>
      <c r="G30" s="97"/>
      <c r="H30" s="660"/>
      <c r="I30" s="97"/>
      <c r="J30" s="92"/>
      <c r="K30" s="97"/>
      <c r="L30" s="97"/>
      <c r="M30" s="97"/>
      <c r="N30" s="97"/>
      <c r="O30" s="97"/>
      <c r="P30" s="621"/>
      <c r="Q30" s="621"/>
      <c r="R30" s="621"/>
      <c r="S30" s="490"/>
    </row>
    <row r="31" spans="1:138" ht="16.5" thickBot="1">
      <c r="A31" s="234"/>
      <c r="B31" s="234"/>
      <c r="C31" s="926" t="s">
        <v>1584</v>
      </c>
      <c r="D31" s="927"/>
      <c r="E31" s="927"/>
      <c r="F31" s="927"/>
      <c r="G31" s="927"/>
      <c r="H31" s="927"/>
      <c r="I31" s="927"/>
      <c r="J31" s="927"/>
      <c r="K31" s="927"/>
      <c r="L31" s="927"/>
      <c r="M31" s="927"/>
      <c r="N31" s="927"/>
      <c r="O31" s="928"/>
      <c r="P31" s="668">
        <v>640053.30000000005</v>
      </c>
      <c r="Q31" s="234"/>
      <c r="R31" s="234"/>
      <c r="S31" s="669"/>
    </row>
    <row r="33" spans="1:19">
      <c r="Q33" s="62"/>
      <c r="S33" s="62"/>
    </row>
    <row r="34" spans="1:19">
      <c r="P34" s="670"/>
    </row>
    <row r="36" spans="1:19" ht="16.5">
      <c r="A36" s="798"/>
    </row>
    <row r="38" spans="1:19" ht="16.5">
      <c r="A38" s="799"/>
    </row>
  </sheetData>
  <mergeCells count="18">
    <mergeCell ref="S12:S13"/>
    <mergeCell ref="C31:O31"/>
    <mergeCell ref="A11:K11"/>
    <mergeCell ref="Q11:S11"/>
    <mergeCell ref="A12:A13"/>
    <mergeCell ref="B12:B13"/>
    <mergeCell ref="C12:C13"/>
    <mergeCell ref="D12:F12"/>
    <mergeCell ref="G12:I12"/>
    <mergeCell ref="J12:L12"/>
    <mergeCell ref="M12:O12"/>
    <mergeCell ref="P12:R12"/>
    <mergeCell ref="A2:S2"/>
    <mergeCell ref="A3:S3"/>
    <mergeCell ref="A4:S4"/>
    <mergeCell ref="A5:C5"/>
    <mergeCell ref="I5:K5"/>
    <mergeCell ref="Q5:S5"/>
  </mergeCells>
  <printOptions horizontalCentered="1"/>
  <pageMargins left="0.19685039370078741" right="0.19685039370078741" top="0.39370078740157483" bottom="0.19685039370078741" header="0" footer="0"/>
  <pageSetup paperSize="5" scale="63" fitToHeight="0" orientation="landscape" r:id="rId1"/>
  <rowBreaks count="1" manualBreakCount="1">
    <brk id="26" max="18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42"/>
  <sheetViews>
    <sheetView view="pageBreakPreview" zoomScale="60" zoomScaleNormal="100" workbookViewId="0">
      <selection activeCell="J10" sqref="J10"/>
    </sheetView>
  </sheetViews>
  <sheetFormatPr baseColWidth="10" defaultRowHeight="15"/>
  <cols>
    <col min="1" max="1" width="44.7109375" customWidth="1"/>
    <col min="2" max="2" width="31.85546875" customWidth="1"/>
    <col min="3" max="3" width="28.28515625" customWidth="1"/>
    <col min="4" max="15" width="7.85546875" style="619" customWidth="1"/>
    <col min="16" max="16" width="21.140625" customWidth="1"/>
    <col min="17" max="17" width="11.7109375" customWidth="1"/>
    <col min="18" max="18" width="16.42578125" customWidth="1"/>
    <col min="19" max="19" width="24.42578125" customWidth="1"/>
    <col min="257" max="257" width="43" customWidth="1"/>
    <col min="258" max="258" width="29.140625" customWidth="1"/>
    <col min="259" max="259" width="29.42578125" customWidth="1"/>
    <col min="260" max="271" width="5.7109375" customWidth="1"/>
    <col min="272" max="272" width="13.85546875" customWidth="1"/>
    <col min="273" max="273" width="11.7109375" customWidth="1"/>
    <col min="274" max="274" width="11.85546875" customWidth="1"/>
    <col min="275" max="275" width="16.5703125" customWidth="1"/>
    <col min="513" max="513" width="43" customWidth="1"/>
    <col min="514" max="514" width="29.140625" customWidth="1"/>
    <col min="515" max="515" width="29.42578125" customWidth="1"/>
    <col min="516" max="527" width="5.7109375" customWidth="1"/>
    <col min="528" max="528" width="13.85546875" customWidth="1"/>
    <col min="529" max="529" width="11.7109375" customWidth="1"/>
    <col min="530" max="530" width="11.85546875" customWidth="1"/>
    <col min="531" max="531" width="16.5703125" customWidth="1"/>
    <col min="769" max="769" width="43" customWidth="1"/>
    <col min="770" max="770" width="29.140625" customWidth="1"/>
    <col min="771" max="771" width="29.42578125" customWidth="1"/>
    <col min="772" max="783" width="5.7109375" customWidth="1"/>
    <col min="784" max="784" width="13.85546875" customWidth="1"/>
    <col min="785" max="785" width="11.7109375" customWidth="1"/>
    <col min="786" max="786" width="11.85546875" customWidth="1"/>
    <col min="787" max="787" width="16.5703125" customWidth="1"/>
    <col min="1025" max="1025" width="43" customWidth="1"/>
    <col min="1026" max="1026" width="29.140625" customWidth="1"/>
    <col min="1027" max="1027" width="29.42578125" customWidth="1"/>
    <col min="1028" max="1039" width="5.7109375" customWidth="1"/>
    <col min="1040" max="1040" width="13.85546875" customWidth="1"/>
    <col min="1041" max="1041" width="11.7109375" customWidth="1"/>
    <col min="1042" max="1042" width="11.85546875" customWidth="1"/>
    <col min="1043" max="1043" width="16.5703125" customWidth="1"/>
    <col min="1281" max="1281" width="43" customWidth="1"/>
    <col min="1282" max="1282" width="29.140625" customWidth="1"/>
    <col min="1283" max="1283" width="29.42578125" customWidth="1"/>
    <col min="1284" max="1295" width="5.7109375" customWidth="1"/>
    <col min="1296" max="1296" width="13.85546875" customWidth="1"/>
    <col min="1297" max="1297" width="11.7109375" customWidth="1"/>
    <col min="1298" max="1298" width="11.85546875" customWidth="1"/>
    <col min="1299" max="1299" width="16.5703125" customWidth="1"/>
    <col min="1537" max="1537" width="43" customWidth="1"/>
    <col min="1538" max="1538" width="29.140625" customWidth="1"/>
    <col min="1539" max="1539" width="29.42578125" customWidth="1"/>
    <col min="1540" max="1551" width="5.7109375" customWidth="1"/>
    <col min="1552" max="1552" width="13.85546875" customWidth="1"/>
    <col min="1553" max="1553" width="11.7109375" customWidth="1"/>
    <col min="1554" max="1554" width="11.85546875" customWidth="1"/>
    <col min="1555" max="1555" width="16.5703125" customWidth="1"/>
    <col min="1793" max="1793" width="43" customWidth="1"/>
    <col min="1794" max="1794" width="29.140625" customWidth="1"/>
    <col min="1795" max="1795" width="29.42578125" customWidth="1"/>
    <col min="1796" max="1807" width="5.7109375" customWidth="1"/>
    <col min="1808" max="1808" width="13.85546875" customWidth="1"/>
    <col min="1809" max="1809" width="11.7109375" customWidth="1"/>
    <col min="1810" max="1810" width="11.85546875" customWidth="1"/>
    <col min="1811" max="1811" width="16.5703125" customWidth="1"/>
    <col min="2049" max="2049" width="43" customWidth="1"/>
    <col min="2050" max="2050" width="29.140625" customWidth="1"/>
    <col min="2051" max="2051" width="29.42578125" customWidth="1"/>
    <col min="2052" max="2063" width="5.7109375" customWidth="1"/>
    <col min="2064" max="2064" width="13.85546875" customWidth="1"/>
    <col min="2065" max="2065" width="11.7109375" customWidth="1"/>
    <col min="2066" max="2066" width="11.85546875" customWidth="1"/>
    <col min="2067" max="2067" width="16.5703125" customWidth="1"/>
    <col min="2305" max="2305" width="43" customWidth="1"/>
    <col min="2306" max="2306" width="29.140625" customWidth="1"/>
    <col min="2307" max="2307" width="29.42578125" customWidth="1"/>
    <col min="2308" max="2319" width="5.7109375" customWidth="1"/>
    <col min="2320" max="2320" width="13.85546875" customWidth="1"/>
    <col min="2321" max="2321" width="11.7109375" customWidth="1"/>
    <col min="2322" max="2322" width="11.85546875" customWidth="1"/>
    <col min="2323" max="2323" width="16.5703125" customWidth="1"/>
    <col min="2561" max="2561" width="43" customWidth="1"/>
    <col min="2562" max="2562" width="29.140625" customWidth="1"/>
    <col min="2563" max="2563" width="29.42578125" customWidth="1"/>
    <col min="2564" max="2575" width="5.7109375" customWidth="1"/>
    <col min="2576" max="2576" width="13.85546875" customWidth="1"/>
    <col min="2577" max="2577" width="11.7109375" customWidth="1"/>
    <col min="2578" max="2578" width="11.85546875" customWidth="1"/>
    <col min="2579" max="2579" width="16.5703125" customWidth="1"/>
    <col min="2817" max="2817" width="43" customWidth="1"/>
    <col min="2818" max="2818" width="29.140625" customWidth="1"/>
    <col min="2819" max="2819" width="29.42578125" customWidth="1"/>
    <col min="2820" max="2831" width="5.7109375" customWidth="1"/>
    <col min="2832" max="2832" width="13.85546875" customWidth="1"/>
    <col min="2833" max="2833" width="11.7109375" customWidth="1"/>
    <col min="2834" max="2834" width="11.85546875" customWidth="1"/>
    <col min="2835" max="2835" width="16.5703125" customWidth="1"/>
    <col min="3073" max="3073" width="43" customWidth="1"/>
    <col min="3074" max="3074" width="29.140625" customWidth="1"/>
    <col min="3075" max="3075" width="29.42578125" customWidth="1"/>
    <col min="3076" max="3087" width="5.7109375" customWidth="1"/>
    <col min="3088" max="3088" width="13.85546875" customWidth="1"/>
    <col min="3089" max="3089" width="11.7109375" customWidth="1"/>
    <col min="3090" max="3090" width="11.85546875" customWidth="1"/>
    <col min="3091" max="3091" width="16.5703125" customWidth="1"/>
    <col min="3329" max="3329" width="43" customWidth="1"/>
    <col min="3330" max="3330" width="29.140625" customWidth="1"/>
    <col min="3331" max="3331" width="29.42578125" customWidth="1"/>
    <col min="3332" max="3343" width="5.7109375" customWidth="1"/>
    <col min="3344" max="3344" width="13.85546875" customWidth="1"/>
    <col min="3345" max="3345" width="11.7109375" customWidth="1"/>
    <col min="3346" max="3346" width="11.85546875" customWidth="1"/>
    <col min="3347" max="3347" width="16.5703125" customWidth="1"/>
    <col min="3585" max="3585" width="43" customWidth="1"/>
    <col min="3586" max="3586" width="29.140625" customWidth="1"/>
    <col min="3587" max="3587" width="29.42578125" customWidth="1"/>
    <col min="3588" max="3599" width="5.7109375" customWidth="1"/>
    <col min="3600" max="3600" width="13.85546875" customWidth="1"/>
    <col min="3601" max="3601" width="11.7109375" customWidth="1"/>
    <col min="3602" max="3602" width="11.85546875" customWidth="1"/>
    <col min="3603" max="3603" width="16.5703125" customWidth="1"/>
    <col min="3841" max="3841" width="43" customWidth="1"/>
    <col min="3842" max="3842" width="29.140625" customWidth="1"/>
    <col min="3843" max="3843" width="29.42578125" customWidth="1"/>
    <col min="3844" max="3855" width="5.7109375" customWidth="1"/>
    <col min="3856" max="3856" width="13.85546875" customWidth="1"/>
    <col min="3857" max="3857" width="11.7109375" customWidth="1"/>
    <col min="3858" max="3858" width="11.85546875" customWidth="1"/>
    <col min="3859" max="3859" width="16.5703125" customWidth="1"/>
    <col min="4097" max="4097" width="43" customWidth="1"/>
    <col min="4098" max="4098" width="29.140625" customWidth="1"/>
    <col min="4099" max="4099" width="29.42578125" customWidth="1"/>
    <col min="4100" max="4111" width="5.7109375" customWidth="1"/>
    <col min="4112" max="4112" width="13.85546875" customWidth="1"/>
    <col min="4113" max="4113" width="11.7109375" customWidth="1"/>
    <col min="4114" max="4114" width="11.85546875" customWidth="1"/>
    <col min="4115" max="4115" width="16.5703125" customWidth="1"/>
    <col min="4353" max="4353" width="43" customWidth="1"/>
    <col min="4354" max="4354" width="29.140625" customWidth="1"/>
    <col min="4355" max="4355" width="29.42578125" customWidth="1"/>
    <col min="4356" max="4367" width="5.7109375" customWidth="1"/>
    <col min="4368" max="4368" width="13.85546875" customWidth="1"/>
    <col min="4369" max="4369" width="11.7109375" customWidth="1"/>
    <col min="4370" max="4370" width="11.85546875" customWidth="1"/>
    <col min="4371" max="4371" width="16.5703125" customWidth="1"/>
    <col min="4609" max="4609" width="43" customWidth="1"/>
    <col min="4610" max="4610" width="29.140625" customWidth="1"/>
    <col min="4611" max="4611" width="29.42578125" customWidth="1"/>
    <col min="4612" max="4623" width="5.7109375" customWidth="1"/>
    <col min="4624" max="4624" width="13.85546875" customWidth="1"/>
    <col min="4625" max="4625" width="11.7109375" customWidth="1"/>
    <col min="4626" max="4626" width="11.85546875" customWidth="1"/>
    <col min="4627" max="4627" width="16.5703125" customWidth="1"/>
    <col min="4865" max="4865" width="43" customWidth="1"/>
    <col min="4866" max="4866" width="29.140625" customWidth="1"/>
    <col min="4867" max="4867" width="29.42578125" customWidth="1"/>
    <col min="4868" max="4879" width="5.7109375" customWidth="1"/>
    <col min="4880" max="4880" width="13.85546875" customWidth="1"/>
    <col min="4881" max="4881" width="11.7109375" customWidth="1"/>
    <col min="4882" max="4882" width="11.85546875" customWidth="1"/>
    <col min="4883" max="4883" width="16.5703125" customWidth="1"/>
    <col min="5121" max="5121" width="43" customWidth="1"/>
    <col min="5122" max="5122" width="29.140625" customWidth="1"/>
    <col min="5123" max="5123" width="29.42578125" customWidth="1"/>
    <col min="5124" max="5135" width="5.7109375" customWidth="1"/>
    <col min="5136" max="5136" width="13.85546875" customWidth="1"/>
    <col min="5137" max="5137" width="11.7109375" customWidth="1"/>
    <col min="5138" max="5138" width="11.85546875" customWidth="1"/>
    <col min="5139" max="5139" width="16.5703125" customWidth="1"/>
    <col min="5377" max="5377" width="43" customWidth="1"/>
    <col min="5378" max="5378" width="29.140625" customWidth="1"/>
    <col min="5379" max="5379" width="29.42578125" customWidth="1"/>
    <col min="5380" max="5391" width="5.7109375" customWidth="1"/>
    <col min="5392" max="5392" width="13.85546875" customWidth="1"/>
    <col min="5393" max="5393" width="11.7109375" customWidth="1"/>
    <col min="5394" max="5394" width="11.85546875" customWidth="1"/>
    <col min="5395" max="5395" width="16.5703125" customWidth="1"/>
    <col min="5633" max="5633" width="43" customWidth="1"/>
    <col min="5634" max="5634" width="29.140625" customWidth="1"/>
    <col min="5635" max="5635" width="29.42578125" customWidth="1"/>
    <col min="5636" max="5647" width="5.7109375" customWidth="1"/>
    <col min="5648" max="5648" width="13.85546875" customWidth="1"/>
    <col min="5649" max="5649" width="11.7109375" customWidth="1"/>
    <col min="5650" max="5650" width="11.85546875" customWidth="1"/>
    <col min="5651" max="5651" width="16.5703125" customWidth="1"/>
    <col min="5889" max="5889" width="43" customWidth="1"/>
    <col min="5890" max="5890" width="29.140625" customWidth="1"/>
    <col min="5891" max="5891" width="29.42578125" customWidth="1"/>
    <col min="5892" max="5903" width="5.7109375" customWidth="1"/>
    <col min="5904" max="5904" width="13.85546875" customWidth="1"/>
    <col min="5905" max="5905" width="11.7109375" customWidth="1"/>
    <col min="5906" max="5906" width="11.85546875" customWidth="1"/>
    <col min="5907" max="5907" width="16.5703125" customWidth="1"/>
    <col min="6145" max="6145" width="43" customWidth="1"/>
    <col min="6146" max="6146" width="29.140625" customWidth="1"/>
    <col min="6147" max="6147" width="29.42578125" customWidth="1"/>
    <col min="6148" max="6159" width="5.7109375" customWidth="1"/>
    <col min="6160" max="6160" width="13.85546875" customWidth="1"/>
    <col min="6161" max="6161" width="11.7109375" customWidth="1"/>
    <col min="6162" max="6162" width="11.85546875" customWidth="1"/>
    <col min="6163" max="6163" width="16.5703125" customWidth="1"/>
    <col min="6401" max="6401" width="43" customWidth="1"/>
    <col min="6402" max="6402" width="29.140625" customWidth="1"/>
    <col min="6403" max="6403" width="29.42578125" customWidth="1"/>
    <col min="6404" max="6415" width="5.7109375" customWidth="1"/>
    <col min="6416" max="6416" width="13.85546875" customWidth="1"/>
    <col min="6417" max="6417" width="11.7109375" customWidth="1"/>
    <col min="6418" max="6418" width="11.85546875" customWidth="1"/>
    <col min="6419" max="6419" width="16.5703125" customWidth="1"/>
    <col min="6657" max="6657" width="43" customWidth="1"/>
    <col min="6658" max="6658" width="29.140625" customWidth="1"/>
    <col min="6659" max="6659" width="29.42578125" customWidth="1"/>
    <col min="6660" max="6671" width="5.7109375" customWidth="1"/>
    <col min="6672" max="6672" width="13.85546875" customWidth="1"/>
    <col min="6673" max="6673" width="11.7109375" customWidth="1"/>
    <col min="6674" max="6674" width="11.85546875" customWidth="1"/>
    <col min="6675" max="6675" width="16.5703125" customWidth="1"/>
    <col min="6913" max="6913" width="43" customWidth="1"/>
    <col min="6914" max="6914" width="29.140625" customWidth="1"/>
    <col min="6915" max="6915" width="29.42578125" customWidth="1"/>
    <col min="6916" max="6927" width="5.7109375" customWidth="1"/>
    <col min="6928" max="6928" width="13.85546875" customWidth="1"/>
    <col min="6929" max="6929" width="11.7109375" customWidth="1"/>
    <col min="6930" max="6930" width="11.85546875" customWidth="1"/>
    <col min="6931" max="6931" width="16.5703125" customWidth="1"/>
    <col min="7169" max="7169" width="43" customWidth="1"/>
    <col min="7170" max="7170" width="29.140625" customWidth="1"/>
    <col min="7171" max="7171" width="29.42578125" customWidth="1"/>
    <col min="7172" max="7183" width="5.7109375" customWidth="1"/>
    <col min="7184" max="7184" width="13.85546875" customWidth="1"/>
    <col min="7185" max="7185" width="11.7109375" customWidth="1"/>
    <col min="7186" max="7186" width="11.85546875" customWidth="1"/>
    <col min="7187" max="7187" width="16.5703125" customWidth="1"/>
    <col min="7425" max="7425" width="43" customWidth="1"/>
    <col min="7426" max="7426" width="29.140625" customWidth="1"/>
    <col min="7427" max="7427" width="29.42578125" customWidth="1"/>
    <col min="7428" max="7439" width="5.7109375" customWidth="1"/>
    <col min="7440" max="7440" width="13.85546875" customWidth="1"/>
    <col min="7441" max="7441" width="11.7109375" customWidth="1"/>
    <col min="7442" max="7442" width="11.85546875" customWidth="1"/>
    <col min="7443" max="7443" width="16.5703125" customWidth="1"/>
    <col min="7681" max="7681" width="43" customWidth="1"/>
    <col min="7682" max="7682" width="29.140625" customWidth="1"/>
    <col min="7683" max="7683" width="29.42578125" customWidth="1"/>
    <col min="7684" max="7695" width="5.7109375" customWidth="1"/>
    <col min="7696" max="7696" width="13.85546875" customWidth="1"/>
    <col min="7697" max="7697" width="11.7109375" customWidth="1"/>
    <col min="7698" max="7698" width="11.85546875" customWidth="1"/>
    <col min="7699" max="7699" width="16.5703125" customWidth="1"/>
    <col min="7937" max="7937" width="43" customWidth="1"/>
    <col min="7938" max="7938" width="29.140625" customWidth="1"/>
    <col min="7939" max="7939" width="29.42578125" customWidth="1"/>
    <col min="7940" max="7951" width="5.7109375" customWidth="1"/>
    <col min="7952" max="7952" width="13.85546875" customWidth="1"/>
    <col min="7953" max="7953" width="11.7109375" customWidth="1"/>
    <col min="7954" max="7954" width="11.85546875" customWidth="1"/>
    <col min="7955" max="7955" width="16.5703125" customWidth="1"/>
    <col min="8193" max="8193" width="43" customWidth="1"/>
    <col min="8194" max="8194" width="29.140625" customWidth="1"/>
    <col min="8195" max="8195" width="29.42578125" customWidth="1"/>
    <col min="8196" max="8207" width="5.7109375" customWidth="1"/>
    <col min="8208" max="8208" width="13.85546875" customWidth="1"/>
    <col min="8209" max="8209" width="11.7109375" customWidth="1"/>
    <col min="8210" max="8210" width="11.85546875" customWidth="1"/>
    <col min="8211" max="8211" width="16.5703125" customWidth="1"/>
    <col min="8449" max="8449" width="43" customWidth="1"/>
    <col min="8450" max="8450" width="29.140625" customWidth="1"/>
    <col min="8451" max="8451" width="29.42578125" customWidth="1"/>
    <col min="8452" max="8463" width="5.7109375" customWidth="1"/>
    <col min="8464" max="8464" width="13.85546875" customWidth="1"/>
    <col min="8465" max="8465" width="11.7109375" customWidth="1"/>
    <col min="8466" max="8466" width="11.85546875" customWidth="1"/>
    <col min="8467" max="8467" width="16.5703125" customWidth="1"/>
    <col min="8705" max="8705" width="43" customWidth="1"/>
    <col min="8706" max="8706" width="29.140625" customWidth="1"/>
    <col min="8707" max="8707" width="29.42578125" customWidth="1"/>
    <col min="8708" max="8719" width="5.7109375" customWidth="1"/>
    <col min="8720" max="8720" width="13.85546875" customWidth="1"/>
    <col min="8721" max="8721" width="11.7109375" customWidth="1"/>
    <col min="8722" max="8722" width="11.85546875" customWidth="1"/>
    <col min="8723" max="8723" width="16.5703125" customWidth="1"/>
    <col min="8961" max="8961" width="43" customWidth="1"/>
    <col min="8962" max="8962" width="29.140625" customWidth="1"/>
    <col min="8963" max="8963" width="29.42578125" customWidth="1"/>
    <col min="8964" max="8975" width="5.7109375" customWidth="1"/>
    <col min="8976" max="8976" width="13.85546875" customWidth="1"/>
    <col min="8977" max="8977" width="11.7109375" customWidth="1"/>
    <col min="8978" max="8978" width="11.85546875" customWidth="1"/>
    <col min="8979" max="8979" width="16.5703125" customWidth="1"/>
    <col min="9217" max="9217" width="43" customWidth="1"/>
    <col min="9218" max="9218" width="29.140625" customWidth="1"/>
    <col min="9219" max="9219" width="29.42578125" customWidth="1"/>
    <col min="9220" max="9231" width="5.7109375" customWidth="1"/>
    <col min="9232" max="9232" width="13.85546875" customWidth="1"/>
    <col min="9233" max="9233" width="11.7109375" customWidth="1"/>
    <col min="9234" max="9234" width="11.85546875" customWidth="1"/>
    <col min="9235" max="9235" width="16.5703125" customWidth="1"/>
    <col min="9473" max="9473" width="43" customWidth="1"/>
    <col min="9474" max="9474" width="29.140625" customWidth="1"/>
    <col min="9475" max="9475" width="29.42578125" customWidth="1"/>
    <col min="9476" max="9487" width="5.7109375" customWidth="1"/>
    <col min="9488" max="9488" width="13.85546875" customWidth="1"/>
    <col min="9489" max="9489" width="11.7109375" customWidth="1"/>
    <col min="9490" max="9490" width="11.85546875" customWidth="1"/>
    <col min="9491" max="9491" width="16.5703125" customWidth="1"/>
    <col min="9729" max="9729" width="43" customWidth="1"/>
    <col min="9730" max="9730" width="29.140625" customWidth="1"/>
    <col min="9731" max="9731" width="29.42578125" customWidth="1"/>
    <col min="9732" max="9743" width="5.7109375" customWidth="1"/>
    <col min="9744" max="9744" width="13.85546875" customWidth="1"/>
    <col min="9745" max="9745" width="11.7109375" customWidth="1"/>
    <col min="9746" max="9746" width="11.85546875" customWidth="1"/>
    <col min="9747" max="9747" width="16.5703125" customWidth="1"/>
    <col min="9985" max="9985" width="43" customWidth="1"/>
    <col min="9986" max="9986" width="29.140625" customWidth="1"/>
    <col min="9987" max="9987" width="29.42578125" customWidth="1"/>
    <col min="9988" max="9999" width="5.7109375" customWidth="1"/>
    <col min="10000" max="10000" width="13.85546875" customWidth="1"/>
    <col min="10001" max="10001" width="11.7109375" customWidth="1"/>
    <col min="10002" max="10002" width="11.85546875" customWidth="1"/>
    <col min="10003" max="10003" width="16.5703125" customWidth="1"/>
    <col min="10241" max="10241" width="43" customWidth="1"/>
    <col min="10242" max="10242" width="29.140625" customWidth="1"/>
    <col min="10243" max="10243" width="29.42578125" customWidth="1"/>
    <col min="10244" max="10255" width="5.7109375" customWidth="1"/>
    <col min="10256" max="10256" width="13.85546875" customWidth="1"/>
    <col min="10257" max="10257" width="11.7109375" customWidth="1"/>
    <col min="10258" max="10258" width="11.85546875" customWidth="1"/>
    <col min="10259" max="10259" width="16.5703125" customWidth="1"/>
    <col min="10497" max="10497" width="43" customWidth="1"/>
    <col min="10498" max="10498" width="29.140625" customWidth="1"/>
    <col min="10499" max="10499" width="29.42578125" customWidth="1"/>
    <col min="10500" max="10511" width="5.7109375" customWidth="1"/>
    <col min="10512" max="10512" width="13.85546875" customWidth="1"/>
    <col min="10513" max="10513" width="11.7109375" customWidth="1"/>
    <col min="10514" max="10514" width="11.85546875" customWidth="1"/>
    <col min="10515" max="10515" width="16.5703125" customWidth="1"/>
    <col min="10753" max="10753" width="43" customWidth="1"/>
    <col min="10754" max="10754" width="29.140625" customWidth="1"/>
    <col min="10755" max="10755" width="29.42578125" customWidth="1"/>
    <col min="10756" max="10767" width="5.7109375" customWidth="1"/>
    <col min="10768" max="10768" width="13.85546875" customWidth="1"/>
    <col min="10769" max="10769" width="11.7109375" customWidth="1"/>
    <col min="10770" max="10770" width="11.85546875" customWidth="1"/>
    <col min="10771" max="10771" width="16.5703125" customWidth="1"/>
    <col min="11009" max="11009" width="43" customWidth="1"/>
    <col min="11010" max="11010" width="29.140625" customWidth="1"/>
    <col min="11011" max="11011" width="29.42578125" customWidth="1"/>
    <col min="11012" max="11023" width="5.7109375" customWidth="1"/>
    <col min="11024" max="11024" width="13.85546875" customWidth="1"/>
    <col min="11025" max="11025" width="11.7109375" customWidth="1"/>
    <col min="11026" max="11026" width="11.85546875" customWidth="1"/>
    <col min="11027" max="11027" width="16.5703125" customWidth="1"/>
    <col min="11265" max="11265" width="43" customWidth="1"/>
    <col min="11266" max="11266" width="29.140625" customWidth="1"/>
    <col min="11267" max="11267" width="29.42578125" customWidth="1"/>
    <col min="11268" max="11279" width="5.7109375" customWidth="1"/>
    <col min="11280" max="11280" width="13.85546875" customWidth="1"/>
    <col min="11281" max="11281" width="11.7109375" customWidth="1"/>
    <col min="11282" max="11282" width="11.85546875" customWidth="1"/>
    <col min="11283" max="11283" width="16.5703125" customWidth="1"/>
    <col min="11521" max="11521" width="43" customWidth="1"/>
    <col min="11522" max="11522" width="29.140625" customWidth="1"/>
    <col min="11523" max="11523" width="29.42578125" customWidth="1"/>
    <col min="11524" max="11535" width="5.7109375" customWidth="1"/>
    <col min="11536" max="11536" width="13.85546875" customWidth="1"/>
    <col min="11537" max="11537" width="11.7109375" customWidth="1"/>
    <col min="11538" max="11538" width="11.85546875" customWidth="1"/>
    <col min="11539" max="11539" width="16.5703125" customWidth="1"/>
    <col min="11777" max="11777" width="43" customWidth="1"/>
    <col min="11778" max="11778" width="29.140625" customWidth="1"/>
    <col min="11779" max="11779" width="29.42578125" customWidth="1"/>
    <col min="11780" max="11791" width="5.7109375" customWidth="1"/>
    <col min="11792" max="11792" width="13.85546875" customWidth="1"/>
    <col min="11793" max="11793" width="11.7109375" customWidth="1"/>
    <col min="11794" max="11794" width="11.85546875" customWidth="1"/>
    <col min="11795" max="11795" width="16.5703125" customWidth="1"/>
    <col min="12033" max="12033" width="43" customWidth="1"/>
    <col min="12034" max="12034" width="29.140625" customWidth="1"/>
    <col min="12035" max="12035" width="29.42578125" customWidth="1"/>
    <col min="12036" max="12047" width="5.7109375" customWidth="1"/>
    <col min="12048" max="12048" width="13.85546875" customWidth="1"/>
    <col min="12049" max="12049" width="11.7109375" customWidth="1"/>
    <col min="12050" max="12050" width="11.85546875" customWidth="1"/>
    <col min="12051" max="12051" width="16.5703125" customWidth="1"/>
    <col min="12289" max="12289" width="43" customWidth="1"/>
    <col min="12290" max="12290" width="29.140625" customWidth="1"/>
    <col min="12291" max="12291" width="29.42578125" customWidth="1"/>
    <col min="12292" max="12303" width="5.7109375" customWidth="1"/>
    <col min="12304" max="12304" width="13.85546875" customWidth="1"/>
    <col min="12305" max="12305" width="11.7109375" customWidth="1"/>
    <col min="12306" max="12306" width="11.85546875" customWidth="1"/>
    <col min="12307" max="12307" width="16.5703125" customWidth="1"/>
    <col min="12545" max="12545" width="43" customWidth="1"/>
    <col min="12546" max="12546" width="29.140625" customWidth="1"/>
    <col min="12547" max="12547" width="29.42578125" customWidth="1"/>
    <col min="12548" max="12559" width="5.7109375" customWidth="1"/>
    <col min="12560" max="12560" width="13.85546875" customWidth="1"/>
    <col min="12561" max="12561" width="11.7109375" customWidth="1"/>
    <col min="12562" max="12562" width="11.85546875" customWidth="1"/>
    <col min="12563" max="12563" width="16.5703125" customWidth="1"/>
    <col min="12801" max="12801" width="43" customWidth="1"/>
    <col min="12802" max="12802" width="29.140625" customWidth="1"/>
    <col min="12803" max="12803" width="29.42578125" customWidth="1"/>
    <col min="12804" max="12815" width="5.7109375" customWidth="1"/>
    <col min="12816" max="12816" width="13.85546875" customWidth="1"/>
    <col min="12817" max="12817" width="11.7109375" customWidth="1"/>
    <col min="12818" max="12818" width="11.85546875" customWidth="1"/>
    <col min="12819" max="12819" width="16.5703125" customWidth="1"/>
    <col min="13057" max="13057" width="43" customWidth="1"/>
    <col min="13058" max="13058" width="29.140625" customWidth="1"/>
    <col min="13059" max="13059" width="29.42578125" customWidth="1"/>
    <col min="13060" max="13071" width="5.7109375" customWidth="1"/>
    <col min="13072" max="13072" width="13.85546875" customWidth="1"/>
    <col min="13073" max="13073" width="11.7109375" customWidth="1"/>
    <col min="13074" max="13074" width="11.85546875" customWidth="1"/>
    <col min="13075" max="13075" width="16.5703125" customWidth="1"/>
    <col min="13313" max="13313" width="43" customWidth="1"/>
    <col min="13314" max="13314" width="29.140625" customWidth="1"/>
    <col min="13315" max="13315" width="29.42578125" customWidth="1"/>
    <col min="13316" max="13327" width="5.7109375" customWidth="1"/>
    <col min="13328" max="13328" width="13.85546875" customWidth="1"/>
    <col min="13329" max="13329" width="11.7109375" customWidth="1"/>
    <col min="13330" max="13330" width="11.85546875" customWidth="1"/>
    <col min="13331" max="13331" width="16.5703125" customWidth="1"/>
    <col min="13569" max="13569" width="43" customWidth="1"/>
    <col min="13570" max="13570" width="29.140625" customWidth="1"/>
    <col min="13571" max="13571" width="29.42578125" customWidth="1"/>
    <col min="13572" max="13583" width="5.7109375" customWidth="1"/>
    <col min="13584" max="13584" width="13.85546875" customWidth="1"/>
    <col min="13585" max="13585" width="11.7109375" customWidth="1"/>
    <col min="13586" max="13586" width="11.85546875" customWidth="1"/>
    <col min="13587" max="13587" width="16.5703125" customWidth="1"/>
    <col min="13825" max="13825" width="43" customWidth="1"/>
    <col min="13826" max="13826" width="29.140625" customWidth="1"/>
    <col min="13827" max="13827" width="29.42578125" customWidth="1"/>
    <col min="13828" max="13839" width="5.7109375" customWidth="1"/>
    <col min="13840" max="13840" width="13.85546875" customWidth="1"/>
    <col min="13841" max="13841" width="11.7109375" customWidth="1"/>
    <col min="13842" max="13842" width="11.85546875" customWidth="1"/>
    <col min="13843" max="13843" width="16.5703125" customWidth="1"/>
    <col min="14081" max="14081" width="43" customWidth="1"/>
    <col min="14082" max="14082" width="29.140625" customWidth="1"/>
    <col min="14083" max="14083" width="29.42578125" customWidth="1"/>
    <col min="14084" max="14095" width="5.7109375" customWidth="1"/>
    <col min="14096" max="14096" width="13.85546875" customWidth="1"/>
    <col min="14097" max="14097" width="11.7109375" customWidth="1"/>
    <col min="14098" max="14098" width="11.85546875" customWidth="1"/>
    <col min="14099" max="14099" width="16.5703125" customWidth="1"/>
    <col min="14337" max="14337" width="43" customWidth="1"/>
    <col min="14338" max="14338" width="29.140625" customWidth="1"/>
    <col min="14339" max="14339" width="29.42578125" customWidth="1"/>
    <col min="14340" max="14351" width="5.7109375" customWidth="1"/>
    <col min="14352" max="14352" width="13.85546875" customWidth="1"/>
    <col min="14353" max="14353" width="11.7109375" customWidth="1"/>
    <col min="14354" max="14354" width="11.85546875" customWidth="1"/>
    <col min="14355" max="14355" width="16.5703125" customWidth="1"/>
    <col min="14593" max="14593" width="43" customWidth="1"/>
    <col min="14594" max="14594" width="29.140625" customWidth="1"/>
    <col min="14595" max="14595" width="29.42578125" customWidth="1"/>
    <col min="14596" max="14607" width="5.7109375" customWidth="1"/>
    <col min="14608" max="14608" width="13.85546875" customWidth="1"/>
    <col min="14609" max="14609" width="11.7109375" customWidth="1"/>
    <col min="14610" max="14610" width="11.85546875" customWidth="1"/>
    <col min="14611" max="14611" width="16.5703125" customWidth="1"/>
    <col min="14849" max="14849" width="43" customWidth="1"/>
    <col min="14850" max="14850" width="29.140625" customWidth="1"/>
    <col min="14851" max="14851" width="29.42578125" customWidth="1"/>
    <col min="14852" max="14863" width="5.7109375" customWidth="1"/>
    <col min="14864" max="14864" width="13.85546875" customWidth="1"/>
    <col min="14865" max="14865" width="11.7109375" customWidth="1"/>
    <col min="14866" max="14866" width="11.85546875" customWidth="1"/>
    <col min="14867" max="14867" width="16.5703125" customWidth="1"/>
    <col min="15105" max="15105" width="43" customWidth="1"/>
    <col min="15106" max="15106" width="29.140625" customWidth="1"/>
    <col min="15107" max="15107" width="29.42578125" customWidth="1"/>
    <col min="15108" max="15119" width="5.7109375" customWidth="1"/>
    <col min="15120" max="15120" width="13.85546875" customWidth="1"/>
    <col min="15121" max="15121" width="11.7109375" customWidth="1"/>
    <col min="15122" max="15122" width="11.85546875" customWidth="1"/>
    <col min="15123" max="15123" width="16.5703125" customWidth="1"/>
    <col min="15361" max="15361" width="43" customWidth="1"/>
    <col min="15362" max="15362" width="29.140625" customWidth="1"/>
    <col min="15363" max="15363" width="29.42578125" customWidth="1"/>
    <col min="15364" max="15375" width="5.7109375" customWidth="1"/>
    <col min="15376" max="15376" width="13.85546875" customWidth="1"/>
    <col min="15377" max="15377" width="11.7109375" customWidth="1"/>
    <col min="15378" max="15378" width="11.85546875" customWidth="1"/>
    <col min="15379" max="15379" width="16.5703125" customWidth="1"/>
    <col min="15617" max="15617" width="43" customWidth="1"/>
    <col min="15618" max="15618" width="29.140625" customWidth="1"/>
    <col min="15619" max="15619" width="29.42578125" customWidth="1"/>
    <col min="15620" max="15631" width="5.7109375" customWidth="1"/>
    <col min="15632" max="15632" width="13.85546875" customWidth="1"/>
    <col min="15633" max="15633" width="11.7109375" customWidth="1"/>
    <col min="15634" max="15634" width="11.85546875" customWidth="1"/>
    <col min="15635" max="15635" width="16.5703125" customWidth="1"/>
    <col min="15873" max="15873" width="43" customWidth="1"/>
    <col min="15874" max="15874" width="29.140625" customWidth="1"/>
    <col min="15875" max="15875" width="29.42578125" customWidth="1"/>
    <col min="15876" max="15887" width="5.7109375" customWidth="1"/>
    <col min="15888" max="15888" width="13.85546875" customWidth="1"/>
    <col min="15889" max="15889" width="11.7109375" customWidth="1"/>
    <col min="15890" max="15890" width="11.85546875" customWidth="1"/>
    <col min="15891" max="15891" width="16.5703125" customWidth="1"/>
    <col min="16129" max="16129" width="43" customWidth="1"/>
    <col min="16130" max="16130" width="29.140625" customWidth="1"/>
    <col min="16131" max="16131" width="29.42578125" customWidth="1"/>
    <col min="16132" max="16143" width="5.7109375" customWidth="1"/>
    <col min="16144" max="16144" width="13.85546875" customWidth="1"/>
    <col min="16145" max="16145" width="11.7109375" customWidth="1"/>
    <col min="16146" max="16146" width="11.85546875" customWidth="1"/>
    <col min="16147" max="16147" width="16.5703125" customWidth="1"/>
  </cols>
  <sheetData>
    <row r="2" spans="1:19" ht="22.5">
      <c r="A2" s="804" t="s">
        <v>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  <c r="S2" s="804"/>
    </row>
    <row r="3" spans="1:19" ht="18">
      <c r="A3" s="805" t="s">
        <v>1</v>
      </c>
      <c r="B3" s="805"/>
      <c r="C3" s="805"/>
      <c r="D3" s="805"/>
      <c r="E3" s="805"/>
      <c r="F3" s="805"/>
      <c r="G3" s="805"/>
      <c r="H3" s="805"/>
      <c r="I3" s="805"/>
      <c r="J3" s="805"/>
      <c r="K3" s="805"/>
      <c r="L3" s="805"/>
      <c r="M3" s="805"/>
      <c r="N3" s="805"/>
      <c r="O3" s="805"/>
      <c r="P3" s="805"/>
      <c r="Q3" s="805"/>
      <c r="R3" s="805"/>
      <c r="S3" s="805"/>
    </row>
    <row r="4" spans="1:19" ht="25.5" customHeight="1">
      <c r="A4" s="806" t="s">
        <v>2</v>
      </c>
      <c r="B4" s="806"/>
      <c r="C4" s="806"/>
      <c r="D4" s="806"/>
      <c r="E4" s="806"/>
      <c r="F4" s="806"/>
      <c r="G4" s="806"/>
      <c r="H4" s="806"/>
      <c r="I4" s="806"/>
      <c r="J4" s="806"/>
      <c r="K4" s="806"/>
      <c r="L4" s="806"/>
      <c r="M4" s="806"/>
      <c r="N4" s="806"/>
      <c r="O4" s="806"/>
      <c r="P4" s="806"/>
      <c r="Q4" s="806"/>
      <c r="R4" s="806"/>
      <c r="S4" s="806"/>
    </row>
    <row r="5" spans="1:19" s="518" customFormat="1" ht="25.5" customHeight="1">
      <c r="A5" s="924" t="s">
        <v>1585</v>
      </c>
      <c r="B5" s="924"/>
      <c r="C5" s="924"/>
      <c r="D5" s="631"/>
      <c r="E5" s="631"/>
      <c r="F5" s="631"/>
      <c r="G5" s="631"/>
      <c r="H5" s="631"/>
      <c r="I5" s="925"/>
      <c r="J5" s="925"/>
      <c r="K5" s="925"/>
      <c r="L5" s="631"/>
      <c r="M5" s="631"/>
      <c r="N5" s="631"/>
      <c r="O5" s="631"/>
      <c r="P5" s="631"/>
      <c r="Q5" s="925"/>
      <c r="R5" s="925"/>
      <c r="S5" s="925"/>
    </row>
    <row r="6" spans="1:19" s="518" customFormat="1" ht="25.5" customHeight="1">
      <c r="A6" s="515" t="s">
        <v>1857</v>
      </c>
      <c r="B6" s="515"/>
      <c r="C6" s="515"/>
      <c r="D6" s="648"/>
      <c r="E6" s="648"/>
      <c r="F6" s="648"/>
      <c r="G6" s="648"/>
      <c r="H6" s="649"/>
      <c r="I6" s="515"/>
      <c r="J6" s="515"/>
      <c r="K6" s="515"/>
      <c r="L6" s="648"/>
      <c r="M6" s="648"/>
      <c r="N6" s="648"/>
      <c r="O6" s="648"/>
      <c r="P6" s="649"/>
      <c r="Q6" s="515"/>
      <c r="R6" s="515"/>
      <c r="S6" s="515"/>
    </row>
    <row r="7" spans="1:19" s="518" customFormat="1" ht="25.5" customHeight="1">
      <c r="A7" s="515" t="s">
        <v>4</v>
      </c>
      <c r="B7" s="648"/>
      <c r="C7" s="175"/>
      <c r="D7" s="648"/>
      <c r="E7" s="648"/>
      <c r="F7" s="648"/>
      <c r="G7" s="648"/>
      <c r="H7" s="648"/>
      <c r="I7" s="515"/>
      <c r="J7" s="648"/>
      <c r="K7" s="175"/>
      <c r="L7" s="648"/>
      <c r="M7" s="648"/>
      <c r="N7" s="648"/>
      <c r="O7" s="648"/>
      <c r="P7" s="648"/>
      <c r="Q7" s="515"/>
      <c r="R7" s="648"/>
      <c r="S7" s="175"/>
    </row>
    <row r="8" spans="1:19" s="518" customFormat="1" ht="25.5" customHeight="1">
      <c r="A8" s="648" t="s">
        <v>1544</v>
      </c>
      <c r="B8" s="648"/>
      <c r="C8" s="175"/>
      <c r="D8" s="648"/>
      <c r="E8" s="648"/>
      <c r="F8" s="648"/>
      <c r="G8" s="648"/>
      <c r="H8" s="515"/>
      <c r="I8" s="648"/>
      <c r="J8" s="648"/>
      <c r="K8" s="175"/>
      <c r="L8" s="648"/>
      <c r="M8" s="648"/>
      <c r="N8" s="648"/>
      <c r="O8" s="648"/>
      <c r="P8" s="515"/>
      <c r="Q8" s="648"/>
      <c r="R8" s="648"/>
      <c r="S8" s="175"/>
    </row>
    <row r="9" spans="1:19" s="518" customFormat="1" ht="25.5" customHeight="1">
      <c r="A9" s="648" t="s">
        <v>1545</v>
      </c>
      <c r="B9" s="648"/>
      <c r="C9" s="175"/>
      <c r="D9" s="631"/>
      <c r="E9" s="631"/>
      <c r="F9" s="631"/>
      <c r="G9" s="631"/>
      <c r="H9" s="631"/>
      <c r="I9" s="648"/>
      <c r="J9" s="648"/>
      <c r="K9" s="175"/>
      <c r="L9" s="631"/>
      <c r="M9" s="631"/>
      <c r="N9" s="631"/>
      <c r="O9" s="631"/>
      <c r="P9" s="631"/>
      <c r="Q9" s="648"/>
      <c r="R9" s="648"/>
      <c r="S9" s="175"/>
    </row>
    <row r="10" spans="1:19" s="650" customFormat="1" ht="25.5" customHeight="1">
      <c r="A10" s="515" t="s">
        <v>7</v>
      </c>
      <c r="B10" s="515"/>
      <c r="C10" s="515"/>
      <c r="D10" s="648"/>
      <c r="E10" s="648"/>
      <c r="F10" s="648"/>
      <c r="G10" s="648"/>
      <c r="H10" s="649"/>
      <c r="I10" s="515"/>
      <c r="J10" s="515"/>
      <c r="K10" s="515"/>
      <c r="L10" s="648"/>
      <c r="M10" s="648"/>
      <c r="N10" s="648"/>
      <c r="O10" s="648"/>
      <c r="P10" s="649"/>
      <c r="Q10" s="515"/>
      <c r="R10" s="515"/>
      <c r="S10" s="515"/>
    </row>
    <row r="11" spans="1:19" s="650" customFormat="1" ht="25.5" customHeight="1">
      <c r="A11" s="929" t="s">
        <v>8</v>
      </c>
      <c r="B11" s="929"/>
      <c r="C11" s="929"/>
      <c r="D11" s="929"/>
      <c r="E11" s="929"/>
      <c r="F11" s="929"/>
      <c r="G11" s="929"/>
      <c r="H11" s="929"/>
      <c r="I11" s="929"/>
      <c r="J11" s="929"/>
      <c r="K11" s="929"/>
      <c r="L11" s="631"/>
      <c r="M11" s="631"/>
      <c r="N11" s="631"/>
      <c r="O11" s="631"/>
      <c r="P11" s="631"/>
      <c r="Q11" s="925"/>
      <c r="R11" s="925"/>
      <c r="S11" s="925"/>
    </row>
    <row r="12" spans="1:19" ht="15.75">
      <c r="A12" s="809" t="s">
        <v>138</v>
      </c>
      <c r="B12" s="809" t="s">
        <v>10</v>
      </c>
      <c r="C12" s="809" t="s">
        <v>11</v>
      </c>
      <c r="D12" s="811" t="s">
        <v>12</v>
      </c>
      <c r="E12" s="812"/>
      <c r="F12" s="813"/>
      <c r="G12" s="814" t="s">
        <v>13</v>
      </c>
      <c r="H12" s="814"/>
      <c r="I12" s="814"/>
      <c r="J12" s="814" t="s">
        <v>14</v>
      </c>
      <c r="K12" s="814"/>
      <c r="L12" s="814"/>
      <c r="M12" s="814" t="s">
        <v>15</v>
      </c>
      <c r="N12" s="814"/>
      <c r="O12" s="814"/>
      <c r="P12" s="814" t="s">
        <v>16</v>
      </c>
      <c r="Q12" s="814"/>
      <c r="R12" s="814"/>
      <c r="S12" s="809" t="s">
        <v>17</v>
      </c>
    </row>
    <row r="13" spans="1:19" s="651" customFormat="1" ht="30">
      <c r="A13" s="810"/>
      <c r="B13" s="810"/>
      <c r="C13" s="810"/>
      <c r="D13" s="23" t="s">
        <v>18</v>
      </c>
      <c r="E13" s="23" t="s">
        <v>19</v>
      </c>
      <c r="F13" s="23" t="s">
        <v>20</v>
      </c>
      <c r="G13" s="23" t="s">
        <v>21</v>
      </c>
      <c r="H13" s="23" t="s">
        <v>22</v>
      </c>
      <c r="I13" s="23" t="s">
        <v>23</v>
      </c>
      <c r="J13" s="23" t="s">
        <v>24</v>
      </c>
      <c r="K13" s="23" t="s">
        <v>25</v>
      </c>
      <c r="L13" s="23" t="s">
        <v>26</v>
      </c>
      <c r="M13" s="23" t="s">
        <v>27</v>
      </c>
      <c r="N13" s="23" t="s">
        <v>28</v>
      </c>
      <c r="O13" s="23" t="s">
        <v>29</v>
      </c>
      <c r="P13" s="23" t="s">
        <v>30</v>
      </c>
      <c r="Q13" s="23" t="s">
        <v>31</v>
      </c>
      <c r="R13" s="23" t="s">
        <v>32</v>
      </c>
      <c r="S13" s="810"/>
    </row>
    <row r="14" spans="1:19" ht="59.25" customHeight="1">
      <c r="A14" s="83" t="s">
        <v>1546</v>
      </c>
      <c r="B14" s="83" t="s">
        <v>1586</v>
      </c>
      <c r="C14" s="83" t="s">
        <v>1587</v>
      </c>
      <c r="D14" s="652"/>
      <c r="E14" s="652"/>
      <c r="F14" s="652"/>
      <c r="G14" s="652"/>
      <c r="H14" s="652"/>
      <c r="I14" s="652"/>
      <c r="J14" s="652"/>
      <c r="K14" s="652"/>
      <c r="L14" s="652"/>
      <c r="M14" s="652"/>
      <c r="N14" s="652"/>
      <c r="O14" s="652"/>
      <c r="P14" s="620">
        <f>SUM(P15:P38)</f>
        <v>498100</v>
      </c>
      <c r="Q14" s="83"/>
      <c r="R14" s="83"/>
      <c r="S14" s="653" t="s">
        <v>1548</v>
      </c>
    </row>
    <row r="15" spans="1:19" s="673" customFormat="1" ht="47.25" customHeight="1">
      <c r="A15" s="591" t="s">
        <v>1588</v>
      </c>
      <c r="B15" s="504" t="s">
        <v>1589</v>
      </c>
      <c r="C15" s="500" t="s">
        <v>1590</v>
      </c>
      <c r="D15" s="148">
        <v>1</v>
      </c>
      <c r="E15" s="671"/>
      <c r="F15" s="138"/>
      <c r="G15" s="671"/>
      <c r="H15" s="97"/>
      <c r="I15" s="97"/>
      <c r="J15" s="97"/>
      <c r="K15" s="97"/>
      <c r="L15" s="97"/>
      <c r="M15" s="97"/>
      <c r="N15" s="97"/>
      <c r="O15" s="97"/>
      <c r="P15" s="672"/>
      <c r="Q15" s="655"/>
      <c r="R15" s="655"/>
      <c r="S15" s="490" t="s">
        <v>1591</v>
      </c>
    </row>
    <row r="16" spans="1:19" s="673" customFormat="1" ht="40.5" customHeight="1">
      <c r="A16" s="591" t="s">
        <v>1592</v>
      </c>
      <c r="B16" s="504" t="s">
        <v>1593</v>
      </c>
      <c r="C16" s="500" t="s">
        <v>1594</v>
      </c>
      <c r="D16" s="148">
        <v>1</v>
      </c>
      <c r="E16" s="671"/>
      <c r="F16" s="138"/>
      <c r="G16" s="674"/>
      <c r="H16" s="675"/>
      <c r="I16" s="97"/>
      <c r="J16" s="97"/>
      <c r="K16" s="97"/>
      <c r="L16" s="97"/>
      <c r="M16" s="97"/>
      <c r="N16" s="97"/>
      <c r="O16" s="97"/>
      <c r="P16" s="672"/>
      <c r="Q16" s="655"/>
      <c r="R16" s="655"/>
      <c r="S16" s="676"/>
    </row>
    <row r="17" spans="1:19" s="673" customFormat="1" ht="47.25" customHeight="1">
      <c r="A17" s="591" t="s">
        <v>1595</v>
      </c>
      <c r="B17" s="504" t="s">
        <v>1596</v>
      </c>
      <c r="C17" s="500" t="s">
        <v>1597</v>
      </c>
      <c r="D17" s="674"/>
      <c r="E17" s="671"/>
      <c r="F17" s="148">
        <v>1</v>
      </c>
      <c r="G17" s="674"/>
      <c r="H17" s="675"/>
      <c r="I17" s="97"/>
      <c r="J17" s="97"/>
      <c r="K17" s="97"/>
      <c r="L17" s="97"/>
      <c r="M17" s="97"/>
      <c r="N17" s="97"/>
      <c r="O17" s="97"/>
      <c r="P17" s="672"/>
      <c r="Q17" s="655"/>
      <c r="R17" s="655"/>
      <c r="S17" s="676"/>
    </row>
    <row r="18" spans="1:19" ht="43.5" customHeight="1">
      <c r="A18" s="486" t="s">
        <v>1598</v>
      </c>
      <c r="B18" s="486" t="s">
        <v>1599</v>
      </c>
      <c r="C18" s="486" t="s">
        <v>1600</v>
      </c>
      <c r="D18" s="662"/>
      <c r="E18" s="663"/>
      <c r="F18" s="663"/>
      <c r="G18" s="664"/>
      <c r="H18" s="138"/>
      <c r="I18" s="663"/>
      <c r="J18" s="663"/>
      <c r="K18" s="663"/>
      <c r="L18" s="663"/>
      <c r="M18" s="663"/>
      <c r="N18" s="663"/>
      <c r="O18" s="663"/>
      <c r="P18" s="621"/>
      <c r="Q18" s="621"/>
      <c r="R18" s="621"/>
      <c r="S18" s="676" t="s">
        <v>1601</v>
      </c>
    </row>
    <row r="19" spans="1:19" ht="57.75" customHeight="1">
      <c r="A19" s="591" t="s">
        <v>1602</v>
      </c>
      <c r="B19" s="591" t="s">
        <v>1599</v>
      </c>
      <c r="C19" s="591" t="s">
        <v>1603</v>
      </c>
      <c r="D19" s="662"/>
      <c r="E19" s="663"/>
      <c r="F19" s="663"/>
      <c r="G19" s="664"/>
      <c r="H19" s="138"/>
      <c r="I19" s="148">
        <v>6</v>
      </c>
      <c r="J19" s="663"/>
      <c r="K19" s="663"/>
      <c r="L19" s="663"/>
      <c r="M19" s="663"/>
      <c r="N19" s="663"/>
      <c r="O19" s="663"/>
      <c r="P19" s="621"/>
      <c r="Q19" s="621"/>
      <c r="R19" s="621"/>
      <c r="S19" s="676" t="s">
        <v>1601</v>
      </c>
    </row>
    <row r="20" spans="1:19" ht="44.25" customHeight="1">
      <c r="A20" s="141" t="s">
        <v>1604</v>
      </c>
      <c r="B20" s="591" t="s">
        <v>1599</v>
      </c>
      <c r="C20" s="141" t="s">
        <v>1605</v>
      </c>
      <c r="D20" s="662"/>
      <c r="E20" s="662"/>
      <c r="F20" s="662"/>
      <c r="G20" s="148">
        <v>1</v>
      </c>
      <c r="H20" s="662"/>
      <c r="I20" s="662"/>
      <c r="J20" s="664"/>
      <c r="K20" s="148">
        <v>1</v>
      </c>
      <c r="L20" s="662"/>
      <c r="M20" s="662"/>
      <c r="N20" s="662"/>
      <c r="O20" s="662"/>
      <c r="P20" s="623"/>
      <c r="Q20" s="623"/>
      <c r="R20" s="623"/>
      <c r="S20" s="676" t="s">
        <v>1601</v>
      </c>
    </row>
    <row r="21" spans="1:19" ht="49.5">
      <c r="A21" s="141" t="s">
        <v>1606</v>
      </c>
      <c r="B21" s="591" t="s">
        <v>1599</v>
      </c>
      <c r="C21" s="141" t="s">
        <v>1600</v>
      </c>
      <c r="D21" s="677"/>
      <c r="E21" s="677"/>
      <c r="F21" s="677"/>
      <c r="G21" s="148">
        <v>6</v>
      </c>
      <c r="H21" s="677"/>
      <c r="I21" s="677"/>
      <c r="J21" s="677"/>
      <c r="K21" s="677"/>
      <c r="L21" s="677"/>
      <c r="M21" s="677"/>
      <c r="N21" s="677"/>
      <c r="O21" s="677"/>
      <c r="P21" s="678"/>
      <c r="Q21" s="678"/>
      <c r="R21" s="678"/>
      <c r="S21" s="676" t="s">
        <v>1601</v>
      </c>
    </row>
    <row r="22" spans="1:19" ht="49.5">
      <c r="A22" s="141" t="s">
        <v>1607</v>
      </c>
      <c r="B22" s="591" t="s">
        <v>1599</v>
      </c>
      <c r="C22" s="141" t="s">
        <v>1600</v>
      </c>
      <c r="D22" s="677"/>
      <c r="E22" s="677"/>
      <c r="F22" s="677"/>
      <c r="G22" s="677"/>
      <c r="H22" s="677"/>
      <c r="I22" s="677"/>
      <c r="J22" s="677"/>
      <c r="K22" s="148">
        <v>6</v>
      </c>
      <c r="L22" s="677"/>
      <c r="M22" s="677"/>
      <c r="N22" s="677"/>
      <c r="O22" s="677"/>
      <c r="P22" s="678"/>
      <c r="Q22" s="678"/>
      <c r="R22" s="678"/>
      <c r="S22" s="676" t="s">
        <v>1601</v>
      </c>
    </row>
    <row r="23" spans="1:19" ht="49.5">
      <c r="A23" s="141" t="s">
        <v>1608</v>
      </c>
      <c r="B23" s="591" t="s">
        <v>1599</v>
      </c>
      <c r="C23" s="141" t="s">
        <v>1600</v>
      </c>
      <c r="D23" s="148">
        <v>6</v>
      </c>
      <c r="E23" s="677"/>
      <c r="F23" s="677"/>
      <c r="G23" s="677"/>
      <c r="H23" s="677"/>
      <c r="I23" s="677"/>
      <c r="J23" s="677"/>
      <c r="K23" s="677"/>
      <c r="L23" s="677"/>
      <c r="M23" s="677"/>
      <c r="N23" s="677"/>
      <c r="O23" s="677"/>
      <c r="P23" s="678"/>
      <c r="Q23" s="678"/>
      <c r="R23" s="678"/>
      <c r="S23" s="676" t="s">
        <v>1601</v>
      </c>
    </row>
    <row r="24" spans="1:19" ht="42" customHeight="1">
      <c r="A24" s="141" t="s">
        <v>1609</v>
      </c>
      <c r="B24" s="591" t="s">
        <v>1610</v>
      </c>
      <c r="C24" s="141" t="s">
        <v>1600</v>
      </c>
      <c r="D24" s="662"/>
      <c r="E24" s="677"/>
      <c r="F24" s="148">
        <v>6</v>
      </c>
      <c r="G24" s="679"/>
      <c r="H24" s="679"/>
      <c r="I24" s="677"/>
      <c r="J24" s="677"/>
      <c r="K24" s="677"/>
      <c r="L24" s="677"/>
      <c r="M24" s="677"/>
      <c r="N24" s="677"/>
      <c r="O24" s="677"/>
      <c r="P24" s="678"/>
      <c r="Q24" s="678"/>
      <c r="R24" s="678"/>
      <c r="S24" s="676"/>
    </row>
    <row r="25" spans="1:19" ht="28.5">
      <c r="A25" s="680" t="s">
        <v>1611</v>
      </c>
      <c r="B25" s="486" t="s">
        <v>1612</v>
      </c>
      <c r="C25" s="680" t="s">
        <v>1613</v>
      </c>
      <c r="D25" s="662"/>
      <c r="E25" s="677"/>
      <c r="F25" s="677"/>
      <c r="G25" s="679"/>
      <c r="H25" s="679"/>
      <c r="I25" s="677"/>
      <c r="J25" s="677"/>
      <c r="K25" s="677"/>
      <c r="L25" s="677"/>
      <c r="M25" s="677"/>
      <c r="N25" s="677"/>
      <c r="O25" s="677"/>
      <c r="P25" s="678"/>
      <c r="Q25" s="678"/>
      <c r="R25" s="678"/>
      <c r="S25" s="676"/>
    </row>
    <row r="26" spans="1:19" ht="50.25" customHeight="1">
      <c r="A26" s="141" t="s">
        <v>1614</v>
      </c>
      <c r="B26" s="591" t="s">
        <v>1612</v>
      </c>
      <c r="C26" s="591" t="s">
        <v>1615</v>
      </c>
      <c r="D26" s="148">
        <v>7</v>
      </c>
      <c r="E26" s="677"/>
      <c r="F26" s="677"/>
      <c r="G26" s="679"/>
      <c r="H26" s="679"/>
      <c r="I26" s="677"/>
      <c r="J26" s="677"/>
      <c r="K26" s="677"/>
      <c r="L26" s="677"/>
      <c r="M26" s="677"/>
      <c r="N26" s="677"/>
      <c r="O26" s="677"/>
      <c r="P26" s="678"/>
      <c r="Q26" s="678"/>
      <c r="R26" s="678"/>
      <c r="S26" s="676" t="s">
        <v>1601</v>
      </c>
    </row>
    <row r="27" spans="1:19" ht="40.5" customHeight="1">
      <c r="A27" s="591" t="s">
        <v>1616</v>
      </c>
      <c r="B27" s="591" t="s">
        <v>1612</v>
      </c>
      <c r="C27" s="591" t="s">
        <v>1617</v>
      </c>
      <c r="D27" s="148">
        <v>2</v>
      </c>
      <c r="E27" s="663"/>
      <c r="F27" s="663"/>
      <c r="G27" s="664"/>
      <c r="H27" s="664"/>
      <c r="I27" s="663"/>
      <c r="J27" s="663"/>
      <c r="K27" s="663"/>
      <c r="L27" s="663"/>
      <c r="M27" s="663"/>
      <c r="N27" s="663"/>
      <c r="O27" s="663"/>
      <c r="P27" s="621">
        <v>35000</v>
      </c>
      <c r="Q27" s="621"/>
      <c r="R27" s="621"/>
      <c r="S27" s="490"/>
    </row>
    <row r="28" spans="1:19" s="673" customFormat="1" ht="43.5" customHeight="1">
      <c r="A28" s="487" t="s">
        <v>1618</v>
      </c>
      <c r="B28" s="486" t="s">
        <v>1619</v>
      </c>
      <c r="C28" s="567" t="s">
        <v>1620</v>
      </c>
      <c r="D28" s="675"/>
      <c r="E28" s="97"/>
      <c r="F28" s="138"/>
      <c r="G28" s="675"/>
      <c r="H28" s="664"/>
      <c r="I28" s="97"/>
      <c r="J28" s="97"/>
      <c r="K28" s="97"/>
      <c r="L28" s="97"/>
      <c r="M28" s="97"/>
      <c r="N28" s="97"/>
      <c r="O28" s="97"/>
      <c r="P28" s="621"/>
      <c r="Q28" s="621"/>
      <c r="R28" s="621"/>
      <c r="S28" s="490"/>
    </row>
    <row r="29" spans="1:19" s="673" customFormat="1" ht="43.5" customHeight="1">
      <c r="A29" s="500" t="s">
        <v>1621</v>
      </c>
      <c r="B29" s="591" t="s">
        <v>1622</v>
      </c>
      <c r="C29" s="504" t="s">
        <v>1623</v>
      </c>
      <c r="D29" s="97"/>
      <c r="E29" s="97"/>
      <c r="F29" s="148">
        <v>15</v>
      </c>
      <c r="G29" s="97"/>
      <c r="H29" s="664"/>
      <c r="I29" s="97"/>
      <c r="J29" s="97"/>
      <c r="K29" s="97"/>
      <c r="L29" s="97"/>
      <c r="M29" s="97"/>
      <c r="N29" s="97"/>
      <c r="O29" s="97"/>
      <c r="P29" s="621">
        <v>37500</v>
      </c>
      <c r="Q29" s="621"/>
      <c r="R29" s="621"/>
      <c r="S29" s="490" t="s">
        <v>1624</v>
      </c>
    </row>
    <row r="30" spans="1:19" s="673" customFormat="1" ht="45" customHeight="1">
      <c r="A30" s="500" t="s">
        <v>1625</v>
      </c>
      <c r="B30" s="591" t="s">
        <v>1626</v>
      </c>
      <c r="C30" s="504" t="s">
        <v>1627</v>
      </c>
      <c r="D30" s="97"/>
      <c r="E30" s="148">
        <v>5</v>
      </c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621">
        <v>250000</v>
      </c>
      <c r="Q30" s="621"/>
      <c r="R30" s="621"/>
      <c r="S30" s="490" t="s">
        <v>1628</v>
      </c>
    </row>
    <row r="31" spans="1:19" s="673" customFormat="1" ht="49.5" customHeight="1">
      <c r="A31" s="681" t="s">
        <v>1629</v>
      </c>
      <c r="B31" s="681" t="s">
        <v>1538</v>
      </c>
      <c r="C31" s="504" t="s">
        <v>1630</v>
      </c>
      <c r="D31" s="138"/>
      <c r="E31" s="671"/>
      <c r="F31" s="148">
        <v>7</v>
      </c>
      <c r="G31" s="97"/>
      <c r="H31" s="97"/>
      <c r="I31" s="97"/>
      <c r="J31" s="97"/>
      <c r="K31" s="97"/>
      <c r="L31" s="97"/>
      <c r="M31" s="97"/>
      <c r="N31" s="97"/>
      <c r="O31" s="97"/>
      <c r="P31" s="682"/>
      <c r="Q31" s="621"/>
      <c r="R31" s="621"/>
      <c r="S31" s="490"/>
    </row>
    <row r="32" spans="1:19" s="673" customFormat="1" ht="36" customHeight="1">
      <c r="A32" s="683" t="s">
        <v>1631</v>
      </c>
      <c r="B32" s="681" t="s">
        <v>1632</v>
      </c>
      <c r="C32" s="192" t="s">
        <v>1633</v>
      </c>
      <c r="D32" s="138"/>
      <c r="E32" s="671"/>
      <c r="F32" s="675"/>
      <c r="G32" s="97"/>
      <c r="H32" s="148">
        <v>1</v>
      </c>
      <c r="I32" s="97"/>
      <c r="J32" s="97"/>
      <c r="K32" s="97"/>
      <c r="L32" s="97"/>
      <c r="M32" s="97"/>
      <c r="N32" s="97"/>
      <c r="O32" s="97"/>
      <c r="P32" s="682"/>
      <c r="Q32" s="621"/>
      <c r="R32" s="621"/>
      <c r="S32" s="490"/>
    </row>
    <row r="33" spans="1:19" s="673" customFormat="1" ht="55.5" customHeight="1">
      <c r="A33" s="500" t="s">
        <v>1634</v>
      </c>
      <c r="B33" s="500" t="s">
        <v>1635</v>
      </c>
      <c r="C33" s="192" t="s">
        <v>1636</v>
      </c>
      <c r="D33" s="658"/>
      <c r="E33" s="658"/>
      <c r="F33" s="138"/>
      <c r="G33" s="658"/>
      <c r="H33" s="148">
        <v>1</v>
      </c>
      <c r="I33" s="658"/>
      <c r="J33" s="658"/>
      <c r="K33" s="148">
        <v>1</v>
      </c>
      <c r="L33" s="658"/>
      <c r="M33" s="658"/>
      <c r="N33" s="658"/>
      <c r="O33" s="658"/>
      <c r="P33" s="158"/>
      <c r="Q33" s="158"/>
      <c r="R33" s="158"/>
      <c r="S33" s="158" t="s">
        <v>1637</v>
      </c>
    </row>
    <row r="34" spans="1:19" s="673" customFormat="1" ht="39.75" customHeight="1">
      <c r="A34" s="681" t="s">
        <v>1638</v>
      </c>
      <c r="B34" s="500" t="s">
        <v>1639</v>
      </c>
      <c r="C34" s="192" t="s">
        <v>1636</v>
      </c>
      <c r="D34" s="658"/>
      <c r="E34" s="658"/>
      <c r="F34" s="138"/>
      <c r="G34" s="658"/>
      <c r="H34" s="658"/>
      <c r="I34" s="658"/>
      <c r="J34" s="658"/>
      <c r="K34" s="658"/>
      <c r="L34" s="658"/>
      <c r="M34" s="658"/>
      <c r="N34" s="658"/>
      <c r="O34" s="658"/>
      <c r="P34" s="684"/>
      <c r="Q34" s="684"/>
      <c r="R34" s="684"/>
      <c r="S34" s="158"/>
    </row>
    <row r="35" spans="1:19" s="673" customFormat="1" ht="72.75" customHeight="1">
      <c r="A35" s="681" t="s">
        <v>1640</v>
      </c>
      <c r="B35" s="500" t="s">
        <v>1641</v>
      </c>
      <c r="C35" s="192" t="s">
        <v>1642</v>
      </c>
      <c r="D35" s="658"/>
      <c r="E35" s="658"/>
      <c r="F35" s="138"/>
      <c r="G35" s="658"/>
      <c r="H35" s="658"/>
      <c r="I35" s="658"/>
      <c r="J35" s="658"/>
      <c r="K35" s="658"/>
      <c r="L35" s="658"/>
      <c r="M35" s="658"/>
      <c r="N35" s="658"/>
      <c r="O35" s="658"/>
      <c r="P35" s="684"/>
      <c r="Q35" s="684"/>
      <c r="R35" s="684"/>
      <c r="S35" s="158"/>
    </row>
    <row r="36" spans="1:19" s="673" customFormat="1" ht="59.25" customHeight="1">
      <c r="A36" s="683" t="s">
        <v>1643</v>
      </c>
      <c r="B36" s="504" t="s">
        <v>1644</v>
      </c>
      <c r="C36" s="504" t="s">
        <v>1645</v>
      </c>
      <c r="D36" s="671"/>
      <c r="E36" s="671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685">
        <v>50000</v>
      </c>
      <c r="Q36" s="623"/>
      <c r="R36" s="623"/>
      <c r="S36" s="490" t="s">
        <v>1646</v>
      </c>
    </row>
    <row r="37" spans="1:19" ht="55.5" customHeight="1">
      <c r="A37" s="500" t="s">
        <v>1647</v>
      </c>
      <c r="B37" s="504" t="s">
        <v>1648</v>
      </c>
      <c r="C37" s="504" t="s">
        <v>1649</v>
      </c>
      <c r="D37" s="97"/>
      <c r="E37" s="97"/>
      <c r="F37" s="148">
        <v>12</v>
      </c>
      <c r="G37" s="97"/>
      <c r="H37" s="664"/>
      <c r="I37" s="148">
        <v>12</v>
      </c>
      <c r="J37" s="97"/>
      <c r="K37" s="97"/>
      <c r="L37" s="148">
        <v>12</v>
      </c>
      <c r="M37" s="97"/>
      <c r="N37" s="97"/>
      <c r="O37" s="97"/>
      <c r="P37" s="686">
        <v>125600</v>
      </c>
      <c r="Q37" s="686"/>
      <c r="R37" s="686"/>
      <c r="S37" s="687" t="s">
        <v>1650</v>
      </c>
    </row>
    <row r="38" spans="1:19" ht="54" customHeight="1" thickBot="1">
      <c r="A38" s="688" t="s">
        <v>1651</v>
      </c>
      <c r="B38" s="504" t="s">
        <v>1652</v>
      </c>
      <c r="C38" s="689" t="s">
        <v>1653</v>
      </c>
      <c r="D38" s="675"/>
      <c r="E38" s="675"/>
      <c r="F38" s="138"/>
      <c r="G38" s="148"/>
      <c r="H38" s="664"/>
      <c r="I38" s="138"/>
      <c r="J38" s="675"/>
      <c r="K38" s="675"/>
      <c r="L38" s="138"/>
      <c r="M38" s="675"/>
      <c r="N38" s="675"/>
      <c r="O38" s="675"/>
      <c r="P38" s="690"/>
      <c r="Q38" s="686"/>
      <c r="R38" s="686"/>
      <c r="S38" s="687"/>
    </row>
    <row r="39" spans="1:19" ht="24" customHeight="1" thickBot="1">
      <c r="A39" s="318"/>
      <c r="B39" s="318"/>
      <c r="C39" s="930" t="s">
        <v>1584</v>
      </c>
      <c r="D39" s="931"/>
      <c r="E39" s="931"/>
      <c r="F39" s="931"/>
      <c r="G39" s="931"/>
      <c r="H39" s="931"/>
      <c r="I39" s="931"/>
      <c r="J39" s="931"/>
      <c r="K39" s="931"/>
      <c r="L39" s="931"/>
      <c r="M39" s="931"/>
      <c r="N39" s="931"/>
      <c r="O39" s="932"/>
      <c r="P39" s="691">
        <f>P14</f>
        <v>498100</v>
      </c>
      <c r="Q39" s="318"/>
      <c r="R39" s="318"/>
      <c r="S39" s="692"/>
    </row>
    <row r="41" spans="1:19">
      <c r="Q41" s="62"/>
      <c r="S41" s="62"/>
    </row>
    <row r="42" spans="1:19">
      <c r="P42" s="670"/>
    </row>
  </sheetData>
  <mergeCells count="18">
    <mergeCell ref="S12:S13"/>
    <mergeCell ref="C39:O39"/>
    <mergeCell ref="A11:K11"/>
    <mergeCell ref="Q11:S11"/>
    <mergeCell ref="A12:A13"/>
    <mergeCell ref="B12:B13"/>
    <mergeCell ref="C12:C13"/>
    <mergeCell ref="D12:F12"/>
    <mergeCell ref="G12:I12"/>
    <mergeCell ref="J12:L12"/>
    <mergeCell ref="M12:O12"/>
    <mergeCell ref="P12:R12"/>
    <mergeCell ref="A2:S2"/>
    <mergeCell ref="A3:S3"/>
    <mergeCell ref="A4:S4"/>
    <mergeCell ref="A5:C5"/>
    <mergeCell ref="I5:K5"/>
    <mergeCell ref="Q5:S5"/>
  </mergeCells>
  <pageMargins left="0.17" right="0.17" top="0.75" bottom="0.75" header="0.3" footer="0.3"/>
  <pageSetup paperSize="5" scale="63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44"/>
  <sheetViews>
    <sheetView topLeftCell="A2" zoomScale="50" zoomScaleNormal="50" workbookViewId="0">
      <selection activeCell="A17" sqref="A17"/>
    </sheetView>
  </sheetViews>
  <sheetFormatPr baseColWidth="10" defaultColWidth="11.42578125" defaultRowHeight="15"/>
  <cols>
    <col min="1" max="1" width="56.140625" customWidth="1"/>
    <col min="2" max="2" width="25.140625" customWidth="1"/>
    <col min="3" max="3" width="18.85546875" customWidth="1"/>
    <col min="4" max="4" width="7.7109375" customWidth="1"/>
    <col min="5" max="5" width="5.85546875" customWidth="1"/>
    <col min="6" max="6" width="6.140625" customWidth="1"/>
    <col min="7" max="7" width="5.7109375" customWidth="1"/>
    <col min="8" max="8" width="6" customWidth="1"/>
    <col min="9" max="9" width="5.140625" customWidth="1"/>
    <col min="10" max="12" width="6.28515625" customWidth="1"/>
    <col min="13" max="13" width="6" customWidth="1"/>
    <col min="14" max="15" width="5.5703125" customWidth="1"/>
    <col min="16" max="16" width="20.42578125" customWidth="1"/>
    <col min="17" max="17" width="13.28515625" customWidth="1"/>
    <col min="18" max="18" width="17.85546875" customWidth="1"/>
    <col min="19" max="19" width="35.42578125" style="619" customWidth="1"/>
    <col min="20" max="20" width="0.28515625" hidden="1" customWidth="1"/>
    <col min="21" max="21" width="11.42578125" hidden="1" customWidth="1"/>
    <col min="22" max="22" width="0.140625" hidden="1" customWidth="1"/>
    <col min="23" max="23" width="1" hidden="1" customWidth="1"/>
    <col min="24" max="26" width="11.42578125" hidden="1" customWidth="1"/>
    <col min="27" max="27" width="0.28515625" hidden="1" customWidth="1"/>
    <col min="28" max="28" width="21.140625" customWidth="1"/>
  </cols>
  <sheetData>
    <row r="1" spans="1:19" ht="22.5">
      <c r="A1" s="804" t="s">
        <v>0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  <c r="S1" s="804"/>
    </row>
    <row r="2" spans="1:19" ht="18">
      <c r="A2" s="805" t="s">
        <v>1</v>
      </c>
      <c r="B2" s="805"/>
      <c r="C2" s="805"/>
      <c r="D2" s="805"/>
      <c r="E2" s="805"/>
      <c r="F2" s="805"/>
      <c r="G2" s="805"/>
      <c r="H2" s="805"/>
      <c r="I2" s="805"/>
      <c r="J2" s="805"/>
      <c r="K2" s="805"/>
      <c r="L2" s="805"/>
      <c r="M2" s="805"/>
      <c r="N2" s="805"/>
      <c r="O2" s="805"/>
      <c r="P2" s="805"/>
      <c r="Q2" s="805"/>
      <c r="R2" s="805"/>
      <c r="S2" s="805"/>
    </row>
    <row r="3" spans="1:19" ht="18">
      <c r="A3" s="806" t="s">
        <v>2</v>
      </c>
      <c r="B3" s="806"/>
      <c r="C3" s="806"/>
      <c r="D3" s="806"/>
      <c r="E3" s="806"/>
      <c r="F3" s="806"/>
      <c r="G3" s="806"/>
      <c r="H3" s="806"/>
      <c r="I3" s="806"/>
      <c r="J3" s="806"/>
      <c r="K3" s="806"/>
      <c r="L3" s="806"/>
      <c r="M3" s="806"/>
      <c r="N3" s="806"/>
      <c r="O3" s="806"/>
      <c r="P3" s="806"/>
      <c r="Q3" s="806"/>
      <c r="R3" s="806"/>
      <c r="S3" s="806"/>
    </row>
    <row r="4" spans="1:19" ht="18.75">
      <c r="A4" s="761" t="s">
        <v>997</v>
      </c>
      <c r="B4" s="174"/>
      <c r="C4" s="174"/>
      <c r="D4" s="4"/>
      <c r="E4" s="4"/>
      <c r="F4" s="4"/>
      <c r="G4" s="4"/>
      <c r="H4" s="4"/>
      <c r="I4" s="174"/>
      <c r="J4" s="174"/>
      <c r="K4" s="174"/>
      <c r="L4" s="174"/>
      <c r="M4" s="174"/>
      <c r="N4" s="174"/>
      <c r="O4" s="4"/>
      <c r="P4" s="4"/>
      <c r="Q4" s="550"/>
      <c r="R4" s="550"/>
      <c r="S4" s="769"/>
    </row>
    <row r="5" spans="1:19" ht="21" customHeight="1">
      <c r="A5" s="15" t="s">
        <v>1859</v>
      </c>
      <c r="B5" s="15"/>
      <c r="C5" s="15"/>
      <c r="D5" s="12"/>
      <c r="E5" s="12"/>
      <c r="F5" s="12"/>
      <c r="G5" s="12"/>
      <c r="H5" s="9"/>
      <c r="I5" s="15"/>
      <c r="J5" s="15"/>
      <c r="K5" s="15"/>
      <c r="L5" s="15"/>
      <c r="M5" s="15"/>
      <c r="N5" s="15"/>
      <c r="O5" s="12"/>
      <c r="P5" s="12"/>
      <c r="Q5" s="81"/>
      <c r="R5" s="81"/>
      <c r="S5" s="769"/>
    </row>
    <row r="6" spans="1:19" ht="18.75">
      <c r="A6" s="15" t="s">
        <v>4</v>
      </c>
      <c r="B6" s="12"/>
      <c r="C6" s="175"/>
      <c r="D6" s="12"/>
      <c r="E6" s="12"/>
      <c r="F6" s="12"/>
      <c r="G6" s="12"/>
      <c r="H6" s="12"/>
      <c r="I6" s="15"/>
      <c r="J6" s="12"/>
      <c r="K6" s="175"/>
      <c r="L6" s="15"/>
      <c r="M6" s="12"/>
      <c r="N6" s="175"/>
      <c r="O6" s="12"/>
      <c r="P6" s="12"/>
      <c r="Q6" s="81"/>
      <c r="R6" s="81"/>
      <c r="S6" s="769"/>
    </row>
    <row r="7" spans="1:19" s="16" customFormat="1" ht="18.75">
      <c r="A7" s="12" t="s">
        <v>999</v>
      </c>
      <c r="B7" s="12"/>
      <c r="C7" s="175"/>
      <c r="D7" s="12"/>
      <c r="E7" s="12"/>
      <c r="F7" s="12"/>
      <c r="G7" s="12"/>
      <c r="H7" s="15"/>
      <c r="I7" s="12"/>
      <c r="J7" s="12"/>
      <c r="K7" s="175"/>
      <c r="L7" s="12"/>
      <c r="M7" s="12"/>
      <c r="N7" s="175"/>
      <c r="O7" s="12"/>
      <c r="P7" s="12"/>
      <c r="Q7" s="551"/>
      <c r="R7" s="551"/>
      <c r="S7" s="769"/>
    </row>
    <row r="8" spans="1:19" s="16" customFormat="1" ht="18.75">
      <c r="A8" s="12" t="s">
        <v>1000</v>
      </c>
      <c r="B8" s="12"/>
      <c r="C8" s="175"/>
      <c r="D8" s="4"/>
      <c r="E8" s="4"/>
      <c r="F8" s="4"/>
      <c r="G8" s="4"/>
      <c r="H8" s="4"/>
      <c r="I8" s="12"/>
      <c r="J8" s="12"/>
      <c r="K8" s="175"/>
      <c r="L8" s="12"/>
      <c r="M8" s="12"/>
      <c r="N8" s="175"/>
      <c r="O8" s="4"/>
      <c r="P8" s="4"/>
      <c r="Q8" s="551"/>
      <c r="R8" s="551"/>
      <c r="S8" s="769"/>
    </row>
    <row r="9" spans="1:19" s="16" customFormat="1" ht="18.75">
      <c r="A9" s="552" t="s">
        <v>7</v>
      </c>
      <c r="B9" s="552"/>
      <c r="C9" s="552"/>
      <c r="D9" s="4"/>
      <c r="E9" s="4"/>
      <c r="F9" s="4"/>
      <c r="G9" s="4"/>
      <c r="H9" s="4"/>
      <c r="I9" s="552"/>
      <c r="J9" s="552"/>
      <c r="K9" s="552"/>
      <c r="L9" s="552"/>
      <c r="M9" s="552"/>
      <c r="N9" s="552"/>
      <c r="O9" s="4"/>
      <c r="P9" s="4"/>
      <c r="Q9" s="81"/>
      <c r="R9" s="81"/>
      <c r="S9" s="769"/>
    </row>
    <row r="10" spans="1:19" s="16" customFormat="1" ht="26.25" customHeight="1">
      <c r="A10" s="15" t="s">
        <v>8</v>
      </c>
      <c r="B10" s="15"/>
      <c r="C10" s="15"/>
      <c r="D10" s="12"/>
      <c r="E10" s="12"/>
      <c r="F10" s="12"/>
      <c r="G10" s="12"/>
      <c r="H10" s="9"/>
      <c r="I10" s="15"/>
      <c r="J10" s="15"/>
      <c r="K10" s="15"/>
      <c r="L10" s="15"/>
      <c r="M10" s="15"/>
      <c r="N10" s="15"/>
      <c r="O10" s="12"/>
      <c r="P10" s="12"/>
      <c r="Q10" s="81"/>
      <c r="R10" s="81"/>
      <c r="S10" s="769"/>
    </row>
    <row r="11" spans="1:19" ht="15" customHeight="1">
      <c r="A11" s="829" t="s">
        <v>248</v>
      </c>
      <c r="B11" s="829" t="s">
        <v>10</v>
      </c>
      <c r="C11" s="829" t="s">
        <v>11</v>
      </c>
      <c r="D11" s="880" t="s">
        <v>12</v>
      </c>
      <c r="E11" s="881"/>
      <c r="F11" s="882"/>
      <c r="G11" s="883" t="s">
        <v>13</v>
      </c>
      <c r="H11" s="884"/>
      <c r="I11" s="885"/>
      <c r="J11" s="828" t="s">
        <v>14</v>
      </c>
      <c r="K11" s="828"/>
      <c r="L11" s="828"/>
      <c r="M11" s="883" t="s">
        <v>15</v>
      </c>
      <c r="N11" s="884"/>
      <c r="O11" s="885"/>
      <c r="P11" s="177" t="s">
        <v>16</v>
      </c>
      <c r="Q11" s="178"/>
      <c r="R11" s="179"/>
      <c r="S11" s="176" t="s">
        <v>17</v>
      </c>
    </row>
    <row r="12" spans="1:19" ht="30" customHeight="1">
      <c r="A12" s="830"/>
      <c r="B12" s="830"/>
      <c r="C12" s="830"/>
      <c r="D12" s="181" t="s">
        <v>18</v>
      </c>
      <c r="E12" s="181" t="s">
        <v>19</v>
      </c>
      <c r="F12" s="181" t="s">
        <v>20</v>
      </c>
      <c r="G12" s="181" t="s">
        <v>21</v>
      </c>
      <c r="H12" s="181" t="s">
        <v>22</v>
      </c>
      <c r="I12" s="181" t="s">
        <v>23</v>
      </c>
      <c r="J12" s="181" t="s">
        <v>24</v>
      </c>
      <c r="K12" s="181" t="s">
        <v>25</v>
      </c>
      <c r="L12" s="181" t="s">
        <v>26</v>
      </c>
      <c r="M12" s="181" t="s">
        <v>27</v>
      </c>
      <c r="N12" s="181" t="s">
        <v>28</v>
      </c>
      <c r="O12" s="181" t="s">
        <v>29</v>
      </c>
      <c r="P12" s="182" t="s">
        <v>30</v>
      </c>
      <c r="Q12" s="181" t="s">
        <v>31</v>
      </c>
      <c r="R12" s="181" t="s">
        <v>32</v>
      </c>
      <c r="S12" s="180"/>
    </row>
    <row r="13" spans="1:19" ht="54.75" customHeight="1">
      <c r="A13" s="83" t="s">
        <v>1001</v>
      </c>
      <c r="B13" s="83" t="s">
        <v>1002</v>
      </c>
      <c r="C13" s="83" t="s">
        <v>1003</v>
      </c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</row>
    <row r="14" spans="1:19" ht="68.25" customHeight="1">
      <c r="A14" s="504" t="s">
        <v>1004</v>
      </c>
      <c r="B14" s="87" t="s">
        <v>1005</v>
      </c>
      <c r="C14" s="87" t="s">
        <v>1006</v>
      </c>
      <c r="D14" s="152"/>
      <c r="E14" s="89">
        <v>60</v>
      </c>
      <c r="F14" s="152"/>
      <c r="G14" s="152"/>
      <c r="H14" s="186"/>
      <c r="I14" s="152"/>
      <c r="J14" s="152"/>
      <c r="K14" s="152"/>
      <c r="L14" s="152"/>
      <c r="M14" s="152"/>
      <c r="N14" s="152"/>
      <c r="O14" s="152"/>
      <c r="P14" s="553">
        <f>'[9]PLANTILLA DE INSUMOS'!F6</f>
        <v>735000</v>
      </c>
      <c r="Q14" s="554"/>
      <c r="R14" s="554"/>
      <c r="S14" s="88" t="s">
        <v>1007</v>
      </c>
    </row>
    <row r="15" spans="1:19" ht="42" customHeight="1">
      <c r="A15" s="469" t="s">
        <v>1008</v>
      </c>
      <c r="B15" s="87" t="s">
        <v>1009</v>
      </c>
      <c r="C15" s="87" t="s">
        <v>1010</v>
      </c>
      <c r="D15" s="152"/>
      <c r="E15" s="89">
        <v>2</v>
      </c>
      <c r="F15" s="152"/>
      <c r="G15" s="88"/>
      <c r="H15" s="152"/>
      <c r="I15" s="152"/>
      <c r="J15" s="152"/>
      <c r="K15" s="152"/>
      <c r="L15" s="152"/>
      <c r="M15" s="152"/>
      <c r="N15" s="152"/>
      <c r="O15" s="152"/>
      <c r="P15" s="553"/>
      <c r="Q15" s="554"/>
      <c r="R15" s="554"/>
      <c r="S15" s="88" t="s">
        <v>1011</v>
      </c>
    </row>
    <row r="16" spans="1:19" ht="51" customHeight="1">
      <c r="A16" s="504" t="s">
        <v>1012</v>
      </c>
      <c r="B16" s="87" t="s">
        <v>1013</v>
      </c>
      <c r="C16" s="555" t="s">
        <v>1014</v>
      </c>
      <c r="D16" s="152"/>
      <c r="E16" s="89">
        <v>1</v>
      </c>
      <c r="F16" s="88"/>
      <c r="G16" s="88"/>
      <c r="H16" s="556"/>
      <c r="I16" s="556"/>
      <c r="J16" s="556"/>
      <c r="K16" s="556"/>
      <c r="L16" s="556"/>
      <c r="M16" s="556"/>
      <c r="N16" s="556"/>
      <c r="O16" s="556"/>
      <c r="P16" s="553"/>
      <c r="Q16" s="554"/>
      <c r="R16" s="554"/>
      <c r="S16" s="88" t="s">
        <v>1007</v>
      </c>
    </row>
    <row r="17" spans="1:19" ht="63.75" customHeight="1">
      <c r="A17" s="87" t="s">
        <v>1015</v>
      </c>
      <c r="B17" s="192" t="s">
        <v>1016</v>
      </c>
      <c r="C17" s="555" t="s">
        <v>1017</v>
      </c>
      <c r="D17" s="557">
        <v>75</v>
      </c>
      <c r="E17" s="557">
        <v>75</v>
      </c>
      <c r="F17" s="557">
        <v>75</v>
      </c>
      <c r="G17" s="557">
        <v>75</v>
      </c>
      <c r="H17" s="557">
        <v>75</v>
      </c>
      <c r="I17" s="557">
        <v>75</v>
      </c>
      <c r="J17" s="557">
        <v>75</v>
      </c>
      <c r="K17" s="557">
        <v>75</v>
      </c>
      <c r="L17" s="557">
        <v>75</v>
      </c>
      <c r="M17" s="557">
        <v>75</v>
      </c>
      <c r="N17" s="557">
        <v>75</v>
      </c>
      <c r="O17" s="557">
        <v>75</v>
      </c>
      <c r="P17" s="554"/>
      <c r="Q17" s="554"/>
      <c r="R17" s="554"/>
      <c r="S17" s="88" t="s">
        <v>1011</v>
      </c>
    </row>
    <row r="18" spans="1:19" ht="72.75" customHeight="1">
      <c r="A18" s="87" t="s">
        <v>1018</v>
      </c>
      <c r="B18" s="192" t="s">
        <v>1019</v>
      </c>
      <c r="C18" s="555" t="s">
        <v>1020</v>
      </c>
      <c r="D18" s="557">
        <v>35</v>
      </c>
      <c r="E18" s="557">
        <v>35</v>
      </c>
      <c r="F18" s="557">
        <v>35</v>
      </c>
      <c r="G18" s="557">
        <v>35</v>
      </c>
      <c r="H18" s="557">
        <v>35</v>
      </c>
      <c r="I18" s="557">
        <v>35</v>
      </c>
      <c r="J18" s="557">
        <v>35</v>
      </c>
      <c r="K18" s="557">
        <v>35</v>
      </c>
      <c r="L18" s="557">
        <v>35</v>
      </c>
      <c r="M18" s="557">
        <v>35</v>
      </c>
      <c r="N18" s="557">
        <v>35</v>
      </c>
      <c r="O18" s="557">
        <v>35</v>
      </c>
      <c r="P18" s="554"/>
      <c r="Q18" s="554"/>
      <c r="R18" s="554"/>
      <c r="S18" s="88" t="s">
        <v>1011</v>
      </c>
    </row>
    <row r="19" spans="1:19" ht="51" customHeight="1">
      <c r="A19" s="87" t="s">
        <v>1021</v>
      </c>
      <c r="B19" s="87" t="s">
        <v>1022</v>
      </c>
      <c r="C19" s="87" t="s">
        <v>1023</v>
      </c>
      <c r="D19" s="557">
        <v>100</v>
      </c>
      <c r="E19" s="557">
        <v>100</v>
      </c>
      <c r="F19" s="557">
        <v>100</v>
      </c>
      <c r="G19" s="557">
        <v>100</v>
      </c>
      <c r="H19" s="557">
        <v>100</v>
      </c>
      <c r="I19" s="557">
        <v>100</v>
      </c>
      <c r="J19" s="557">
        <v>100</v>
      </c>
      <c r="K19" s="557">
        <v>100</v>
      </c>
      <c r="L19" s="557">
        <v>100</v>
      </c>
      <c r="M19" s="557">
        <v>100</v>
      </c>
      <c r="N19" s="557">
        <v>100</v>
      </c>
      <c r="O19" s="557">
        <v>100</v>
      </c>
      <c r="P19" s="554"/>
      <c r="Q19" s="554"/>
      <c r="R19" s="554"/>
      <c r="S19" s="88" t="s">
        <v>1011</v>
      </c>
    </row>
    <row r="20" spans="1:19" ht="49.5">
      <c r="A20" s="558" t="s">
        <v>1024</v>
      </c>
      <c r="B20" s="558" t="s">
        <v>1025</v>
      </c>
      <c r="C20" s="558" t="s">
        <v>1026</v>
      </c>
      <c r="D20" s="559"/>
      <c r="E20" s="559"/>
      <c r="F20" s="559"/>
      <c r="G20" s="559"/>
      <c r="H20" s="557">
        <v>10</v>
      </c>
      <c r="I20" s="557">
        <v>5</v>
      </c>
      <c r="J20" s="560"/>
      <c r="K20" s="559"/>
      <c r="L20" s="559"/>
      <c r="M20" s="557">
        <v>5</v>
      </c>
      <c r="N20" s="559"/>
      <c r="O20" s="559"/>
      <c r="P20" s="553"/>
      <c r="Q20" s="561"/>
      <c r="R20" s="561"/>
      <c r="S20" s="562" t="s">
        <v>1027</v>
      </c>
    </row>
    <row r="21" spans="1:19" ht="57.75" customHeight="1">
      <c r="A21" s="563" t="s">
        <v>1028</v>
      </c>
      <c r="B21" s="558" t="s">
        <v>1029</v>
      </c>
      <c r="C21" s="558" t="s">
        <v>1030</v>
      </c>
      <c r="D21" s="560"/>
      <c r="E21" s="560"/>
      <c r="F21" s="557">
        <v>1</v>
      </c>
      <c r="G21" s="560"/>
      <c r="H21" s="560"/>
      <c r="I21" s="560"/>
      <c r="J21" s="560"/>
      <c r="K21" s="560"/>
      <c r="L21" s="560"/>
      <c r="M21" s="560"/>
      <c r="N21" s="560"/>
      <c r="O21" s="560"/>
      <c r="P21" s="553">
        <v>500000</v>
      </c>
      <c r="Q21" s="561"/>
      <c r="R21" s="561"/>
      <c r="S21" s="562" t="s">
        <v>1027</v>
      </c>
    </row>
    <row r="22" spans="1:19" ht="45.75" customHeight="1">
      <c r="A22" s="558" t="s">
        <v>1031</v>
      </c>
      <c r="B22" s="558" t="s">
        <v>1032</v>
      </c>
      <c r="C22" s="558" t="s">
        <v>1033</v>
      </c>
      <c r="D22" s="562"/>
      <c r="E22" s="557">
        <v>1</v>
      </c>
      <c r="F22" s="562"/>
      <c r="G22" s="562"/>
      <c r="H22" s="562"/>
      <c r="I22" s="562"/>
      <c r="J22" s="557">
        <v>1</v>
      </c>
      <c r="K22" s="559"/>
      <c r="L22" s="559"/>
      <c r="M22" s="559"/>
      <c r="N22" s="559"/>
      <c r="O22" s="559"/>
      <c r="P22" s="553"/>
      <c r="Q22" s="561"/>
      <c r="R22" s="561"/>
      <c r="S22" s="562" t="s">
        <v>1027</v>
      </c>
    </row>
    <row r="23" spans="1:19" ht="48.75" customHeight="1">
      <c r="A23" s="192" t="s">
        <v>1034</v>
      </c>
      <c r="B23" s="87" t="s">
        <v>1035</v>
      </c>
      <c r="C23" s="87" t="s">
        <v>1036</v>
      </c>
      <c r="D23" s="564"/>
      <c r="E23" s="557">
        <v>100</v>
      </c>
      <c r="F23" s="557">
        <v>50</v>
      </c>
      <c r="G23" s="88"/>
      <c r="H23" s="88"/>
      <c r="I23" s="92"/>
      <c r="J23" s="92"/>
      <c r="K23" s="557">
        <v>50</v>
      </c>
      <c r="L23" s="92"/>
      <c r="M23" s="92"/>
      <c r="N23" s="92"/>
      <c r="O23" s="554"/>
      <c r="P23" s="553">
        <v>1000000</v>
      </c>
      <c r="Q23" s="554"/>
      <c r="R23" s="554"/>
      <c r="S23" s="88" t="s">
        <v>1037</v>
      </c>
    </row>
    <row r="24" spans="1:19" s="318" customFormat="1" ht="68.25" customHeight="1">
      <c r="A24" s="565" t="s">
        <v>1038</v>
      </c>
      <c r="B24" s="565" t="s">
        <v>1039</v>
      </c>
      <c r="C24" s="565" t="s">
        <v>1040</v>
      </c>
      <c r="D24" s="97"/>
      <c r="E24" s="97"/>
      <c r="F24" s="97"/>
      <c r="G24" s="566"/>
      <c r="H24" s="566"/>
      <c r="I24" s="97"/>
      <c r="J24" s="97"/>
      <c r="K24" s="97"/>
      <c r="L24" s="97"/>
      <c r="M24" s="97"/>
      <c r="N24" s="97"/>
      <c r="O24" s="97"/>
      <c r="P24" s="553">
        <v>40000</v>
      </c>
      <c r="Q24" s="567"/>
      <c r="R24" s="567"/>
      <c r="S24" s="566"/>
    </row>
    <row r="25" spans="1:19" ht="51" customHeight="1">
      <c r="A25" s="192" t="s">
        <v>1041</v>
      </c>
      <c r="B25" s="192" t="s">
        <v>1042</v>
      </c>
      <c r="C25" s="192" t="s">
        <v>1043</v>
      </c>
      <c r="D25" s="92"/>
      <c r="E25" s="89">
        <v>1</v>
      </c>
      <c r="F25" s="92"/>
      <c r="G25" s="566"/>
      <c r="H25" s="566"/>
      <c r="I25" s="97"/>
      <c r="J25" s="97"/>
      <c r="K25" s="97"/>
      <c r="L25" s="97"/>
      <c r="M25" s="97"/>
      <c r="N25" s="97"/>
      <c r="O25" s="97"/>
      <c r="P25" s="553"/>
      <c r="Q25" s="567"/>
      <c r="R25" s="554"/>
      <c r="S25" s="568"/>
    </row>
    <row r="26" spans="1:19" ht="51" customHeight="1">
      <c r="A26" s="192" t="s">
        <v>1044</v>
      </c>
      <c r="B26" s="569" t="s">
        <v>1045</v>
      </c>
      <c r="C26" s="192" t="s">
        <v>1046</v>
      </c>
      <c r="D26" s="92"/>
      <c r="E26" s="568"/>
      <c r="F26" s="91">
        <v>1</v>
      </c>
      <c r="G26" s="566"/>
      <c r="H26" s="568"/>
      <c r="I26" s="92"/>
      <c r="J26" s="97"/>
      <c r="K26" s="97"/>
      <c r="L26" s="97"/>
      <c r="M26" s="97"/>
      <c r="N26" s="97"/>
      <c r="O26" s="554"/>
      <c r="P26" s="553"/>
      <c r="Q26" s="554"/>
      <c r="R26" s="554"/>
      <c r="S26" s="88"/>
    </row>
    <row r="27" spans="1:19" ht="64.5" customHeight="1">
      <c r="A27" s="469" t="s">
        <v>1047</v>
      </c>
      <c r="B27" s="469" t="s">
        <v>1048</v>
      </c>
      <c r="C27" s="87" t="s">
        <v>1043</v>
      </c>
      <c r="D27" s="152"/>
      <c r="E27" s="152"/>
      <c r="F27" s="91">
        <v>1</v>
      </c>
      <c r="G27" s="152"/>
      <c r="H27" s="152"/>
      <c r="I27" s="152"/>
      <c r="J27" s="152"/>
      <c r="K27" s="152"/>
      <c r="L27" s="152"/>
      <c r="M27" s="152"/>
      <c r="N27" s="152"/>
      <c r="O27" s="152"/>
      <c r="P27" s="553"/>
      <c r="Q27" s="554"/>
      <c r="R27" s="554"/>
      <c r="S27" s="88" t="s">
        <v>1049</v>
      </c>
    </row>
    <row r="28" spans="1:19" ht="57" customHeight="1">
      <c r="A28" s="192" t="s">
        <v>1050</v>
      </c>
      <c r="B28" s="192" t="s">
        <v>1039</v>
      </c>
      <c r="C28" s="192" t="s">
        <v>1051</v>
      </c>
      <c r="D28" s="91">
        <v>15</v>
      </c>
      <c r="E28" s="91">
        <v>15</v>
      </c>
      <c r="F28" s="91">
        <v>15</v>
      </c>
      <c r="G28" s="97"/>
      <c r="H28" s="97"/>
      <c r="I28" s="97"/>
      <c r="J28" s="97"/>
      <c r="K28" s="97"/>
      <c r="L28" s="97"/>
      <c r="M28" s="97"/>
      <c r="N28" s="97"/>
      <c r="O28" s="554"/>
      <c r="P28" s="567"/>
      <c r="Q28" s="554"/>
      <c r="R28" s="554"/>
      <c r="S28" s="88"/>
    </row>
    <row r="29" spans="1:19" s="318" customFormat="1" ht="56.25" customHeight="1">
      <c r="A29" s="565" t="s">
        <v>1052</v>
      </c>
      <c r="B29" s="192" t="s">
        <v>1053</v>
      </c>
      <c r="C29" s="565" t="s">
        <v>1003</v>
      </c>
      <c r="D29" s="570"/>
      <c r="E29" s="570"/>
      <c r="F29" s="570"/>
      <c r="G29" s="570"/>
      <c r="H29" s="570"/>
      <c r="I29" s="570"/>
      <c r="J29" s="570"/>
      <c r="K29" s="570"/>
      <c r="L29" s="570"/>
      <c r="M29" s="570"/>
      <c r="N29" s="570"/>
      <c r="O29" s="570"/>
      <c r="P29" s="571"/>
      <c r="Q29" s="570"/>
      <c r="R29" s="570"/>
      <c r="S29" s="570"/>
    </row>
    <row r="30" spans="1:19" ht="58.5" customHeight="1">
      <c r="A30" s="192" t="s">
        <v>1054</v>
      </c>
      <c r="B30" s="192" t="s">
        <v>1055</v>
      </c>
      <c r="C30" s="192" t="s">
        <v>1056</v>
      </c>
      <c r="D30" s="91">
        <v>1</v>
      </c>
      <c r="E30" s="566"/>
      <c r="F30" s="566"/>
      <c r="G30" s="566"/>
      <c r="H30" s="566"/>
      <c r="I30" s="91">
        <v>1</v>
      </c>
      <c r="J30" s="97"/>
      <c r="K30" s="97"/>
      <c r="L30" s="97"/>
      <c r="M30" s="97"/>
      <c r="N30" s="89">
        <v>1</v>
      </c>
      <c r="O30" s="567"/>
      <c r="P30" s="567"/>
      <c r="Q30" s="554"/>
      <c r="R30" s="554"/>
      <c r="S30" s="88" t="s">
        <v>1049</v>
      </c>
    </row>
    <row r="31" spans="1:19" ht="46.5" customHeight="1">
      <c r="A31" s="192" t="s">
        <v>1057</v>
      </c>
      <c r="B31" s="192" t="s">
        <v>1058</v>
      </c>
      <c r="C31" s="192" t="s">
        <v>1059</v>
      </c>
      <c r="D31" s="91">
        <v>10</v>
      </c>
      <c r="E31" s="566"/>
      <c r="F31" s="566"/>
      <c r="G31" s="566"/>
      <c r="H31" s="566"/>
      <c r="I31" s="91">
        <v>14</v>
      </c>
      <c r="J31" s="97"/>
      <c r="K31" s="97"/>
      <c r="L31" s="97"/>
      <c r="M31" s="97"/>
      <c r="N31" s="89">
        <v>10</v>
      </c>
      <c r="O31" s="567"/>
      <c r="P31" s="567"/>
      <c r="Q31" s="554"/>
      <c r="R31" s="554"/>
      <c r="S31" s="88" t="s">
        <v>1049</v>
      </c>
    </row>
    <row r="32" spans="1:19" ht="84" customHeight="1">
      <c r="A32" s="192" t="s">
        <v>1060</v>
      </c>
      <c r="B32" s="192" t="s">
        <v>1061</v>
      </c>
      <c r="C32" s="192" t="s">
        <v>1062</v>
      </c>
      <c r="D32" s="91">
        <v>60</v>
      </c>
      <c r="E32" s="566"/>
      <c r="F32" s="566"/>
      <c r="G32" s="566"/>
      <c r="H32" s="566"/>
      <c r="I32" s="91">
        <v>60</v>
      </c>
      <c r="J32" s="97"/>
      <c r="K32" s="97"/>
      <c r="L32" s="97"/>
      <c r="M32" s="97"/>
      <c r="N32" s="89">
        <v>59</v>
      </c>
      <c r="O32" s="567"/>
      <c r="P32" s="567"/>
      <c r="Q32" s="554"/>
      <c r="R32" s="554"/>
      <c r="S32" s="88" t="s">
        <v>1049</v>
      </c>
    </row>
    <row r="33" spans="1:19" ht="63" customHeight="1">
      <c r="A33" s="192" t="s">
        <v>1063</v>
      </c>
      <c r="B33" s="192" t="s">
        <v>1064</v>
      </c>
      <c r="C33" s="192" t="s">
        <v>1065</v>
      </c>
      <c r="D33" s="97"/>
      <c r="E33" s="566"/>
      <c r="F33" s="566"/>
      <c r="G33" s="566"/>
      <c r="H33" s="566"/>
      <c r="I33" s="97"/>
      <c r="J33" s="97"/>
      <c r="K33" s="97"/>
      <c r="L33" s="97"/>
      <c r="M33" s="97"/>
      <c r="N33" s="89">
        <v>200</v>
      </c>
      <c r="O33" s="567"/>
      <c r="P33" s="567"/>
      <c r="Q33" s="554"/>
      <c r="R33" s="554"/>
      <c r="S33" s="88" t="s">
        <v>1049</v>
      </c>
    </row>
    <row r="34" spans="1:19" s="318" customFormat="1" ht="66">
      <c r="A34" s="87" t="s">
        <v>1066</v>
      </c>
      <c r="B34" s="87" t="s">
        <v>1067</v>
      </c>
      <c r="C34" s="572" t="s">
        <v>1068</v>
      </c>
      <c r="D34" s="120"/>
      <c r="E34" s="568"/>
      <c r="F34" s="120"/>
      <c r="G34" s="89">
        <v>1</v>
      </c>
      <c r="H34" s="120"/>
      <c r="I34" s="568"/>
      <c r="J34" s="568"/>
      <c r="K34" s="568"/>
      <c r="L34" s="568"/>
      <c r="M34" s="568"/>
      <c r="N34" s="568"/>
      <c r="O34" s="568"/>
      <c r="P34" s="573"/>
      <c r="Q34" s="554"/>
      <c r="R34" s="554"/>
      <c r="S34" s="88" t="s">
        <v>1069</v>
      </c>
    </row>
    <row r="35" spans="1:19" ht="57.75" customHeight="1">
      <c r="A35" s="87" t="s">
        <v>1070</v>
      </c>
      <c r="B35" s="192" t="s">
        <v>1071</v>
      </c>
      <c r="C35" s="572" t="s">
        <v>1003</v>
      </c>
      <c r="D35" s="89">
        <v>1200</v>
      </c>
      <c r="E35" s="568"/>
      <c r="F35" s="120"/>
      <c r="G35" s="568"/>
      <c r="H35" s="120"/>
      <c r="I35" s="568"/>
      <c r="J35" s="568"/>
      <c r="K35" s="568"/>
      <c r="L35" s="568"/>
      <c r="M35" s="568"/>
      <c r="N35" s="568"/>
      <c r="O35" s="568"/>
      <c r="P35" s="573"/>
      <c r="Q35" s="567"/>
      <c r="R35" s="567"/>
      <c r="S35" s="88" t="s">
        <v>1069</v>
      </c>
    </row>
    <row r="36" spans="1:19" s="318" customFormat="1" ht="42.75">
      <c r="A36" s="565" t="s">
        <v>1072</v>
      </c>
      <c r="B36" s="565" t="s">
        <v>1073</v>
      </c>
      <c r="C36" s="574" t="s">
        <v>1074</v>
      </c>
      <c r="D36" s="566"/>
      <c r="E36" s="566"/>
      <c r="F36" s="106"/>
      <c r="G36" s="566"/>
      <c r="H36" s="106"/>
      <c r="I36" s="566"/>
      <c r="J36" s="566"/>
      <c r="K36" s="566"/>
      <c r="L36" s="566"/>
      <c r="M36" s="566"/>
      <c r="N36" s="566"/>
      <c r="O36" s="566"/>
      <c r="P36" s="575"/>
      <c r="Q36" s="567"/>
      <c r="R36" s="567"/>
      <c r="S36" s="566"/>
    </row>
    <row r="37" spans="1:19" ht="64.5" customHeight="1">
      <c r="A37" s="192" t="s">
        <v>1075</v>
      </c>
      <c r="B37" s="192" t="s">
        <v>1076</v>
      </c>
      <c r="C37" s="576" t="s">
        <v>1074</v>
      </c>
      <c r="D37" s="91">
        <v>1</v>
      </c>
      <c r="E37" s="566"/>
      <c r="F37" s="566"/>
      <c r="G37" s="566"/>
      <c r="H37" s="566"/>
      <c r="I37" s="566"/>
      <c r="J37" s="566"/>
      <c r="K37" s="566"/>
      <c r="L37" s="566"/>
      <c r="M37" s="566"/>
      <c r="N37" s="566"/>
      <c r="O37" s="575"/>
      <c r="P37" s="575"/>
      <c r="Q37" s="554"/>
      <c r="R37" s="554"/>
      <c r="S37" s="88" t="s">
        <v>1077</v>
      </c>
    </row>
    <row r="38" spans="1:19" ht="65.25" customHeight="1">
      <c r="A38" s="192" t="s">
        <v>1078</v>
      </c>
      <c r="B38" s="192" t="s">
        <v>1079</v>
      </c>
      <c r="C38" s="576" t="s">
        <v>1080</v>
      </c>
      <c r="D38" s="566"/>
      <c r="E38" s="89">
        <v>1</v>
      </c>
      <c r="F38" s="89">
        <v>1</v>
      </c>
      <c r="G38" s="89">
        <v>1</v>
      </c>
      <c r="H38" s="89">
        <v>1</v>
      </c>
      <c r="I38" s="89">
        <v>1</v>
      </c>
      <c r="J38" s="566"/>
      <c r="K38" s="566"/>
      <c r="L38" s="566"/>
      <c r="M38" s="566"/>
      <c r="N38" s="566"/>
      <c r="O38" s="575"/>
      <c r="P38" s="575"/>
      <c r="Q38" s="554"/>
      <c r="R38" s="554"/>
      <c r="S38" s="88"/>
    </row>
    <row r="39" spans="1:19" ht="49.5">
      <c r="A39" s="192" t="s">
        <v>1081</v>
      </c>
      <c r="B39" s="192" t="s">
        <v>1082</v>
      </c>
      <c r="C39" s="576" t="s">
        <v>1083</v>
      </c>
      <c r="D39" s="566"/>
      <c r="E39" s="566"/>
      <c r="F39" s="566"/>
      <c r="G39" s="566"/>
      <c r="H39" s="566"/>
      <c r="I39" s="89">
        <v>1</v>
      </c>
      <c r="J39" s="566"/>
      <c r="K39" s="566"/>
      <c r="L39" s="566"/>
      <c r="M39" s="566"/>
      <c r="N39" s="566"/>
      <c r="O39" s="575"/>
      <c r="P39" s="575"/>
      <c r="Q39" s="554"/>
      <c r="R39" s="554"/>
      <c r="S39" s="88"/>
    </row>
    <row r="40" spans="1:19" s="318" customFormat="1" ht="85.5" customHeight="1">
      <c r="A40" s="87" t="s">
        <v>1084</v>
      </c>
      <c r="B40" s="192" t="s">
        <v>1085</v>
      </c>
      <c r="C40" s="192" t="s">
        <v>1074</v>
      </c>
      <c r="D40" s="556"/>
      <c r="E40" s="566"/>
      <c r="F40" s="566"/>
      <c r="G40" s="566"/>
      <c r="H40" s="566"/>
      <c r="I40" s="566"/>
      <c r="J40" s="566"/>
      <c r="K40" s="566"/>
      <c r="L40" s="566"/>
      <c r="M40" s="566"/>
      <c r="N40" s="89">
        <v>1</v>
      </c>
      <c r="O40" s="566"/>
      <c r="P40" s="556"/>
      <c r="Q40" s="567"/>
      <c r="R40" s="567"/>
      <c r="S40" s="186" t="s">
        <v>1086</v>
      </c>
    </row>
    <row r="41" spans="1:19" ht="46.5" customHeight="1">
      <c r="A41" s="565" t="s">
        <v>1087</v>
      </c>
      <c r="B41" s="565" t="s">
        <v>1088</v>
      </c>
      <c r="C41" s="96" t="s">
        <v>1089</v>
      </c>
      <c r="D41" s="566"/>
      <c r="E41" s="89">
        <v>1</v>
      </c>
      <c r="F41" s="566"/>
      <c r="G41" s="566"/>
      <c r="H41" s="566"/>
      <c r="I41" s="566"/>
      <c r="J41" s="566"/>
      <c r="K41" s="566"/>
      <c r="L41" s="566"/>
      <c r="M41" s="566"/>
      <c r="N41" s="566"/>
      <c r="O41" s="97"/>
      <c r="P41" s="556"/>
      <c r="Q41" s="567"/>
      <c r="R41" s="554"/>
      <c r="S41" s="186" t="s">
        <v>1090</v>
      </c>
    </row>
    <row r="42" spans="1:19" ht="67.5" customHeight="1">
      <c r="A42" s="192" t="s">
        <v>1091</v>
      </c>
      <c r="B42" s="192" t="s">
        <v>1092</v>
      </c>
      <c r="C42" s="192" t="s">
        <v>1093</v>
      </c>
      <c r="D42" s="97"/>
      <c r="E42" s="566"/>
      <c r="F42" s="89">
        <v>60</v>
      </c>
      <c r="G42" s="89">
        <v>60</v>
      </c>
      <c r="H42" s="89">
        <v>60</v>
      </c>
      <c r="I42" s="566"/>
      <c r="J42" s="566"/>
      <c r="K42" s="566"/>
      <c r="L42" s="566"/>
      <c r="M42" s="566"/>
      <c r="N42" s="566"/>
      <c r="O42" s="566"/>
      <c r="P42" s="556"/>
      <c r="Q42" s="567"/>
      <c r="R42" s="554"/>
      <c r="S42" s="186" t="s">
        <v>1094</v>
      </c>
    </row>
    <row r="43" spans="1:19" ht="48.75" customHeight="1">
      <c r="A43" s="192" t="s">
        <v>1095</v>
      </c>
      <c r="B43" s="87" t="s">
        <v>1096</v>
      </c>
      <c r="C43" s="87" t="s">
        <v>1097</v>
      </c>
      <c r="D43" s="97"/>
      <c r="E43" s="566"/>
      <c r="F43" s="566"/>
      <c r="G43" s="566"/>
      <c r="H43" s="566"/>
      <c r="I43" s="89">
        <v>1</v>
      </c>
      <c r="J43" s="566"/>
      <c r="K43" s="566"/>
      <c r="L43" s="566"/>
      <c r="M43" s="566"/>
      <c r="N43" s="566"/>
      <c r="O43" s="566"/>
      <c r="P43" s="556"/>
      <c r="Q43" s="567"/>
      <c r="R43" s="554"/>
      <c r="S43" s="88" t="s">
        <v>1049</v>
      </c>
    </row>
    <row r="44" spans="1:19" s="318" customFormat="1" ht="78" customHeight="1">
      <c r="A44" s="565" t="s">
        <v>1098</v>
      </c>
      <c r="B44" s="192" t="s">
        <v>1099</v>
      </c>
      <c r="C44" s="192" t="s">
        <v>1100</v>
      </c>
      <c r="D44" s="92"/>
      <c r="E44" s="568"/>
      <c r="F44" s="568"/>
      <c r="G44" s="78"/>
      <c r="H44" s="568"/>
      <c r="I44" s="152"/>
      <c r="J44" s="89">
        <v>800</v>
      </c>
      <c r="K44" s="92"/>
      <c r="L44" s="92"/>
      <c r="M44" s="92"/>
      <c r="N44" s="92"/>
      <c r="O44" s="554"/>
      <c r="P44" s="556"/>
      <c r="Q44" s="554"/>
      <c r="R44" s="554"/>
      <c r="S44" s="88" t="s">
        <v>1101</v>
      </c>
    </row>
    <row r="45" spans="1:19" ht="55.5" customHeight="1">
      <c r="A45" s="565" t="s">
        <v>1102</v>
      </c>
      <c r="B45" s="192" t="s">
        <v>1103</v>
      </c>
      <c r="C45" s="192" t="s">
        <v>1104</v>
      </c>
      <c r="D45" s="92"/>
      <c r="E45" s="568"/>
      <c r="F45" s="568"/>
      <c r="G45" s="89">
        <v>157</v>
      </c>
      <c r="H45" s="89">
        <v>157</v>
      </c>
      <c r="I45" s="577">
        <v>158</v>
      </c>
      <c r="J45" s="566"/>
      <c r="K45" s="92"/>
      <c r="L45" s="92"/>
      <c r="M45" s="92"/>
      <c r="N45" s="92"/>
      <c r="O45" s="554"/>
      <c r="P45" s="556"/>
      <c r="Q45" s="554"/>
      <c r="R45" s="554"/>
      <c r="S45" s="88" t="s">
        <v>1105</v>
      </c>
    </row>
    <row r="46" spans="1:19" ht="50.25" customHeight="1">
      <c r="A46" s="567" t="s">
        <v>1106</v>
      </c>
      <c r="B46" s="192" t="s">
        <v>1107</v>
      </c>
      <c r="C46" s="192" t="s">
        <v>1003</v>
      </c>
      <c r="D46" s="92"/>
      <c r="E46" s="568"/>
      <c r="F46" s="568"/>
      <c r="G46" s="568"/>
      <c r="H46" s="568"/>
      <c r="I46" s="92"/>
      <c r="J46" s="92"/>
      <c r="K46" s="92"/>
      <c r="L46" s="92"/>
      <c r="M46" s="92"/>
      <c r="N46" s="89">
        <v>600</v>
      </c>
      <c r="O46" s="578">
        <v>600</v>
      </c>
      <c r="P46" s="556"/>
      <c r="Q46" s="554"/>
      <c r="R46" s="554"/>
      <c r="S46" s="88" t="s">
        <v>1101</v>
      </c>
    </row>
    <row r="47" spans="1:19" ht="56.25" customHeight="1">
      <c r="A47" s="567" t="s">
        <v>1108</v>
      </c>
      <c r="B47" s="504" t="s">
        <v>1109</v>
      </c>
      <c r="C47" s="192" t="s">
        <v>1110</v>
      </c>
      <c r="D47" s="91">
        <v>1</v>
      </c>
      <c r="E47" s="566"/>
      <c r="F47" s="566"/>
      <c r="G47" s="566"/>
      <c r="H47" s="566"/>
      <c r="I47" s="566"/>
      <c r="J47" s="566"/>
      <c r="K47" s="566"/>
      <c r="L47" s="566"/>
      <c r="M47" s="566"/>
      <c r="N47" s="566"/>
      <c r="O47" s="566"/>
      <c r="P47" s="556"/>
      <c r="Q47" s="567"/>
      <c r="R47" s="567"/>
      <c r="S47" s="88" t="s">
        <v>1111</v>
      </c>
    </row>
    <row r="48" spans="1:19" s="318" customFormat="1" ht="36.75" customHeight="1">
      <c r="A48" s="565" t="s">
        <v>1112</v>
      </c>
      <c r="B48" s="186"/>
      <c r="C48" s="579"/>
      <c r="D48" s="566"/>
      <c r="E48" s="566"/>
      <c r="F48" s="566"/>
      <c r="G48" s="566"/>
      <c r="H48" s="566"/>
      <c r="I48" s="566"/>
      <c r="J48" s="566"/>
      <c r="K48" s="566"/>
      <c r="L48" s="566"/>
      <c r="M48" s="566"/>
      <c r="N48" s="566"/>
      <c r="O48" s="566"/>
      <c r="P48" s="556"/>
      <c r="Q48" s="186"/>
      <c r="R48" s="567"/>
      <c r="S48" s="186" t="s">
        <v>1101</v>
      </c>
    </row>
    <row r="49" spans="1:19" ht="59.25" customHeight="1">
      <c r="A49" s="192" t="s">
        <v>1113</v>
      </c>
      <c r="B49" s="149" t="s">
        <v>1114</v>
      </c>
      <c r="C49" s="580" t="s">
        <v>1115</v>
      </c>
      <c r="D49" s="566"/>
      <c r="E49" s="566"/>
      <c r="F49" s="89">
        <v>1</v>
      </c>
      <c r="G49" s="566"/>
      <c r="H49" s="566"/>
      <c r="I49" s="89">
        <v>1</v>
      </c>
      <c r="J49" s="566"/>
      <c r="K49" s="566"/>
      <c r="L49" s="89">
        <v>1</v>
      </c>
      <c r="M49" s="566"/>
      <c r="N49" s="566"/>
      <c r="O49" s="89">
        <v>1</v>
      </c>
      <c r="P49" s="581"/>
      <c r="Q49" s="186"/>
      <c r="R49" s="554"/>
      <c r="S49" s="568"/>
    </row>
    <row r="50" spans="1:19" ht="66.75" customHeight="1">
      <c r="A50" s="87" t="s">
        <v>1116</v>
      </c>
      <c r="B50" s="149" t="s">
        <v>1117</v>
      </c>
      <c r="C50" s="580" t="s">
        <v>1118</v>
      </c>
      <c r="D50" s="566"/>
      <c r="E50" s="566"/>
      <c r="F50" s="89">
        <v>1</v>
      </c>
      <c r="G50" s="566"/>
      <c r="H50" s="566"/>
      <c r="I50" s="186"/>
      <c r="J50" s="566"/>
      <c r="K50" s="566"/>
      <c r="L50" s="89">
        <v>1</v>
      </c>
      <c r="M50" s="566"/>
      <c r="N50" s="566"/>
      <c r="O50" s="186"/>
      <c r="P50" s="581"/>
      <c r="Q50" s="186"/>
      <c r="R50" s="554"/>
      <c r="S50" s="186" t="s">
        <v>1119</v>
      </c>
    </row>
    <row r="51" spans="1:19" ht="45" customHeight="1">
      <c r="A51" s="192" t="s">
        <v>1120</v>
      </c>
      <c r="B51" s="192" t="s">
        <v>1121</v>
      </c>
      <c r="C51" s="555" t="s">
        <v>1122</v>
      </c>
      <c r="D51" s="89">
        <v>1</v>
      </c>
      <c r="E51" s="186"/>
      <c r="F51" s="89">
        <v>1</v>
      </c>
      <c r="G51" s="186"/>
      <c r="H51" s="89">
        <v>1</v>
      </c>
      <c r="I51" s="186"/>
      <c r="J51" s="89">
        <v>1</v>
      </c>
      <c r="K51" s="186"/>
      <c r="L51" s="89">
        <v>1</v>
      </c>
      <c r="M51" s="186"/>
      <c r="N51" s="89">
        <v>1</v>
      </c>
      <c r="O51" s="186"/>
      <c r="P51" s="553"/>
      <c r="Q51" s="186"/>
      <c r="R51" s="554"/>
      <c r="S51" s="186" t="s">
        <v>1119</v>
      </c>
    </row>
    <row r="52" spans="1:19" ht="44.25" customHeight="1">
      <c r="A52" s="555" t="s">
        <v>1123</v>
      </c>
      <c r="B52" s="555" t="s">
        <v>1124</v>
      </c>
      <c r="C52" s="555" t="s">
        <v>1125</v>
      </c>
      <c r="D52" s="89">
        <v>10</v>
      </c>
      <c r="E52" s="89">
        <v>10</v>
      </c>
      <c r="F52" s="89">
        <v>10</v>
      </c>
      <c r="G52" s="89">
        <v>10</v>
      </c>
      <c r="H52" s="89">
        <v>10</v>
      </c>
      <c r="I52" s="89">
        <v>10</v>
      </c>
      <c r="J52" s="89">
        <v>10</v>
      </c>
      <c r="K52" s="89">
        <v>10</v>
      </c>
      <c r="L52" s="89">
        <v>10</v>
      </c>
      <c r="M52" s="89">
        <v>10</v>
      </c>
      <c r="N52" s="89">
        <v>10</v>
      </c>
      <c r="O52" s="89">
        <v>10</v>
      </c>
      <c r="P52" s="553"/>
      <c r="Q52" s="186"/>
      <c r="R52" s="554"/>
      <c r="S52" s="186" t="s">
        <v>1119</v>
      </c>
    </row>
    <row r="53" spans="1:19" ht="48.75" customHeight="1">
      <c r="A53" s="555" t="s">
        <v>1126</v>
      </c>
      <c r="B53" s="555" t="s">
        <v>1127</v>
      </c>
      <c r="C53" s="555" t="s">
        <v>1128</v>
      </c>
      <c r="D53" s="89">
        <v>3</v>
      </c>
      <c r="E53" s="89">
        <v>3</v>
      </c>
      <c r="F53" s="89">
        <v>3</v>
      </c>
      <c r="G53" s="89">
        <v>3</v>
      </c>
      <c r="H53" s="89">
        <v>3</v>
      </c>
      <c r="I53" s="89">
        <v>3</v>
      </c>
      <c r="J53" s="89">
        <v>3</v>
      </c>
      <c r="K53" s="89">
        <v>3</v>
      </c>
      <c r="L53" s="89">
        <v>3</v>
      </c>
      <c r="M53" s="89">
        <v>3</v>
      </c>
      <c r="N53" s="89">
        <v>3</v>
      </c>
      <c r="O53" s="89">
        <v>3</v>
      </c>
      <c r="P53" s="553"/>
      <c r="Q53" s="186"/>
      <c r="R53" s="554"/>
      <c r="S53" s="186"/>
    </row>
    <row r="54" spans="1:19" ht="54" customHeight="1">
      <c r="A54" s="192" t="s">
        <v>1129</v>
      </c>
      <c r="B54" s="192" t="s">
        <v>1130</v>
      </c>
      <c r="C54" s="555" t="s">
        <v>1131</v>
      </c>
      <c r="D54" s="89">
        <v>30</v>
      </c>
      <c r="E54" s="89">
        <v>20</v>
      </c>
      <c r="F54" s="89">
        <v>15</v>
      </c>
      <c r="G54" s="89">
        <v>10</v>
      </c>
      <c r="H54" s="89">
        <v>25</v>
      </c>
      <c r="I54" s="89">
        <v>15</v>
      </c>
      <c r="J54" s="89">
        <v>10</v>
      </c>
      <c r="K54" s="89">
        <v>5</v>
      </c>
      <c r="L54" s="89">
        <v>5</v>
      </c>
      <c r="M54" s="89">
        <v>5</v>
      </c>
      <c r="N54" s="89">
        <v>5</v>
      </c>
      <c r="O54" s="89">
        <v>5</v>
      </c>
      <c r="P54" s="553"/>
      <c r="Q54" s="186"/>
      <c r="R54" s="554"/>
      <c r="S54" s="186" t="s">
        <v>1119</v>
      </c>
    </row>
    <row r="55" spans="1:19" ht="51.75" customHeight="1">
      <c r="A55" s="504" t="s">
        <v>1132</v>
      </c>
      <c r="B55" s="192" t="s">
        <v>1133</v>
      </c>
      <c r="C55" s="555" t="s">
        <v>1134</v>
      </c>
      <c r="D55" s="556"/>
      <c r="E55" s="89">
        <v>30</v>
      </c>
      <c r="F55" s="89"/>
      <c r="G55" s="89">
        <v>15</v>
      </c>
      <c r="H55" s="89"/>
      <c r="I55" s="89">
        <v>25</v>
      </c>
      <c r="J55" s="89"/>
      <c r="K55" s="89">
        <v>15</v>
      </c>
      <c r="L55" s="89"/>
      <c r="M55" s="89">
        <v>5</v>
      </c>
      <c r="N55" s="89"/>
      <c r="O55" s="89">
        <v>5</v>
      </c>
      <c r="P55" s="553"/>
      <c r="Q55" s="186"/>
      <c r="R55" s="554"/>
      <c r="S55" s="186" t="s">
        <v>1119</v>
      </c>
    </row>
    <row r="56" spans="1:19" ht="46.5" customHeight="1">
      <c r="A56" s="504" t="s">
        <v>1135</v>
      </c>
      <c r="B56" s="192" t="s">
        <v>1136</v>
      </c>
      <c r="C56" s="192" t="s">
        <v>1137</v>
      </c>
      <c r="D56" s="556"/>
      <c r="E56" s="91">
        <v>1</v>
      </c>
      <c r="F56" s="556"/>
      <c r="G56" s="556"/>
      <c r="H56" s="556"/>
      <c r="I56" s="556"/>
      <c r="J56" s="556"/>
      <c r="K56" s="556"/>
      <c r="L56" s="556"/>
      <c r="M56" s="556"/>
      <c r="N56" s="556"/>
      <c r="O56" s="556"/>
      <c r="P56" s="582"/>
      <c r="Q56" s="186"/>
      <c r="R56" s="554"/>
      <c r="S56" s="568"/>
    </row>
    <row r="57" spans="1:19" ht="60" customHeight="1">
      <c r="A57" s="504" t="s">
        <v>1138</v>
      </c>
      <c r="B57" s="583" t="s">
        <v>1139</v>
      </c>
      <c r="C57" s="192" t="s">
        <v>1140</v>
      </c>
      <c r="D57" s="91">
        <v>1</v>
      </c>
      <c r="E57" s="556"/>
      <c r="F57" s="556"/>
      <c r="G57" s="556"/>
      <c r="H57" s="556"/>
      <c r="I57" s="556"/>
      <c r="J57" s="556"/>
      <c r="K57" s="556"/>
      <c r="L57" s="556"/>
      <c r="M57" s="556"/>
      <c r="N57" s="556"/>
      <c r="O57" s="556"/>
      <c r="P57" s="582"/>
      <c r="Q57" s="186"/>
      <c r="R57" s="554"/>
      <c r="S57" s="186" t="s">
        <v>1141</v>
      </c>
    </row>
    <row r="58" spans="1:19" s="318" customFormat="1" ht="36.75" customHeight="1">
      <c r="A58" s="584" t="s">
        <v>1142</v>
      </c>
      <c r="B58" s="565" t="s">
        <v>1143</v>
      </c>
      <c r="C58" s="585" t="s">
        <v>1144</v>
      </c>
      <c r="D58" s="586"/>
      <c r="E58" s="586"/>
      <c r="F58" s="586"/>
      <c r="G58" s="586"/>
      <c r="H58" s="586"/>
      <c r="I58" s="586"/>
      <c r="J58" s="586"/>
      <c r="K58" s="586"/>
      <c r="L58" s="586"/>
      <c r="M58" s="586"/>
      <c r="N58" s="586"/>
      <c r="O58" s="586"/>
      <c r="P58" s="587"/>
      <c r="Q58" s="588"/>
      <c r="R58" s="567"/>
      <c r="S58" s="566"/>
    </row>
    <row r="59" spans="1:19" ht="59.25" customHeight="1">
      <c r="A59" s="504" t="s">
        <v>1145</v>
      </c>
      <c r="B59" s="555" t="s">
        <v>1146</v>
      </c>
      <c r="C59" s="555" t="s">
        <v>1144</v>
      </c>
      <c r="D59" s="556"/>
      <c r="E59" s="556"/>
      <c r="F59" s="556"/>
      <c r="G59" s="91">
        <v>1</v>
      </c>
      <c r="H59" s="556"/>
      <c r="I59" s="556"/>
      <c r="J59" s="556"/>
      <c r="K59" s="556"/>
      <c r="L59" s="556"/>
      <c r="M59" s="556"/>
      <c r="N59" s="556"/>
      <c r="O59" s="556"/>
      <c r="P59" s="553"/>
      <c r="Q59" s="97"/>
      <c r="R59" s="554"/>
      <c r="S59" s="88" t="s">
        <v>1119</v>
      </c>
    </row>
    <row r="60" spans="1:19" ht="45" customHeight="1">
      <c r="A60" s="504" t="s">
        <v>1147</v>
      </c>
      <c r="B60" s="555" t="s">
        <v>1148</v>
      </c>
      <c r="C60" s="555" t="s">
        <v>1149</v>
      </c>
      <c r="D60" s="556"/>
      <c r="E60" s="556"/>
      <c r="F60" s="91">
        <v>1</v>
      </c>
      <c r="G60" s="556"/>
      <c r="H60" s="556"/>
      <c r="I60" s="556"/>
      <c r="J60" s="556"/>
      <c r="K60" s="556"/>
      <c r="L60" s="556"/>
      <c r="M60" s="556"/>
      <c r="N60" s="556"/>
      <c r="O60" s="556"/>
      <c r="P60" s="582"/>
      <c r="Q60" s="186"/>
      <c r="R60" s="554"/>
      <c r="S60" s="186" t="s">
        <v>1119</v>
      </c>
    </row>
    <row r="61" spans="1:19" ht="67.5" customHeight="1">
      <c r="A61" s="504" t="s">
        <v>1150</v>
      </c>
      <c r="B61" s="555" t="s">
        <v>1151</v>
      </c>
      <c r="C61" s="555" t="s">
        <v>1152</v>
      </c>
      <c r="D61" s="556"/>
      <c r="E61" s="556"/>
      <c r="F61" s="556"/>
      <c r="G61" s="556"/>
      <c r="H61" s="91">
        <v>1</v>
      </c>
      <c r="I61" s="556"/>
      <c r="J61" s="556"/>
      <c r="K61" s="556"/>
      <c r="L61" s="556"/>
      <c r="M61" s="556"/>
      <c r="N61" s="556"/>
      <c r="O61" s="556"/>
      <c r="P61" s="582"/>
      <c r="Q61" s="186"/>
      <c r="R61" s="554"/>
      <c r="S61" s="186" t="s">
        <v>1119</v>
      </c>
    </row>
    <row r="62" spans="1:19" ht="68.25" customHeight="1">
      <c r="A62" s="504" t="s">
        <v>1153</v>
      </c>
      <c r="B62" s="555" t="s">
        <v>1154</v>
      </c>
      <c r="C62" s="555" t="s">
        <v>1155</v>
      </c>
      <c r="D62" s="556"/>
      <c r="E62" s="556"/>
      <c r="F62" s="556"/>
      <c r="G62" s="556"/>
      <c r="H62" s="556"/>
      <c r="I62" s="91">
        <v>1</v>
      </c>
      <c r="J62" s="556"/>
      <c r="K62" s="556"/>
      <c r="L62" s="556"/>
      <c r="M62" s="556"/>
      <c r="N62" s="556"/>
      <c r="O62" s="556"/>
      <c r="P62" s="582"/>
      <c r="Q62" s="186"/>
      <c r="R62" s="554"/>
      <c r="S62" s="186" t="s">
        <v>1119</v>
      </c>
    </row>
    <row r="63" spans="1:19" ht="44.25" customHeight="1">
      <c r="A63" s="504" t="s">
        <v>1156</v>
      </c>
      <c r="B63" s="555" t="s">
        <v>1157</v>
      </c>
      <c r="C63" s="555" t="s">
        <v>1158</v>
      </c>
      <c r="D63" s="556"/>
      <c r="E63" s="556"/>
      <c r="F63" s="556"/>
      <c r="G63" s="556"/>
      <c r="H63" s="556"/>
      <c r="I63" s="556"/>
      <c r="J63" s="556"/>
      <c r="K63" s="556"/>
      <c r="L63" s="556"/>
      <c r="M63" s="556"/>
      <c r="N63" s="91">
        <v>1</v>
      </c>
      <c r="O63" s="586"/>
      <c r="P63" s="553"/>
      <c r="Q63" s="186"/>
      <c r="R63" s="554"/>
      <c r="S63" s="186" t="s">
        <v>1119</v>
      </c>
    </row>
    <row r="64" spans="1:19" s="318" customFormat="1" ht="50.25" customHeight="1">
      <c r="A64" s="589" t="s">
        <v>1159</v>
      </c>
      <c r="B64" s="585" t="s">
        <v>1160</v>
      </c>
      <c r="C64" s="585" t="s">
        <v>1161</v>
      </c>
      <c r="D64" s="586"/>
      <c r="E64" s="586"/>
      <c r="F64" s="590">
        <v>1</v>
      </c>
      <c r="G64" s="586"/>
      <c r="H64" s="586"/>
      <c r="I64" s="586"/>
      <c r="J64" s="586"/>
      <c r="K64" s="586"/>
      <c r="L64" s="586"/>
      <c r="M64" s="586"/>
      <c r="N64" s="586"/>
      <c r="O64" s="586"/>
      <c r="P64" s="587"/>
      <c r="Q64" s="588"/>
      <c r="R64" s="567"/>
      <c r="S64" s="566"/>
    </row>
    <row r="65" spans="1:19" ht="34.5" customHeight="1">
      <c r="A65" s="591" t="s">
        <v>1162</v>
      </c>
      <c r="B65" s="555" t="s">
        <v>1163</v>
      </c>
      <c r="C65" s="555" t="s">
        <v>1164</v>
      </c>
      <c r="D65" s="91">
        <v>1</v>
      </c>
      <c r="E65" s="556"/>
      <c r="F65" s="97"/>
      <c r="G65" s="556"/>
      <c r="H65" s="556"/>
      <c r="I65" s="556"/>
      <c r="J65" s="556"/>
      <c r="K65" s="556"/>
      <c r="L65" s="556"/>
      <c r="M65" s="556"/>
      <c r="N65" s="556"/>
      <c r="O65" s="556"/>
      <c r="P65" s="582"/>
      <c r="Q65" s="186"/>
      <c r="R65" s="567"/>
      <c r="S65" s="186" t="s">
        <v>1165</v>
      </c>
    </row>
    <row r="66" spans="1:19" ht="36" customHeight="1">
      <c r="A66" s="591" t="s">
        <v>1166</v>
      </c>
      <c r="B66" s="555" t="s">
        <v>1167</v>
      </c>
      <c r="C66" s="592" t="s">
        <v>1168</v>
      </c>
      <c r="D66" s="556"/>
      <c r="E66" s="91">
        <v>1</v>
      </c>
      <c r="F66" s="556"/>
      <c r="G66" s="556"/>
      <c r="H66" s="556"/>
      <c r="I66" s="556"/>
      <c r="J66" s="556"/>
      <c r="K66" s="556"/>
      <c r="L66" s="556"/>
      <c r="M66" s="556"/>
      <c r="N66" s="556"/>
      <c r="O66" s="556"/>
      <c r="P66" s="152"/>
      <c r="Q66" s="593"/>
      <c r="R66" s="554"/>
      <c r="S66" s="593" t="s">
        <v>997</v>
      </c>
    </row>
    <row r="67" spans="1:19" ht="31.5" customHeight="1">
      <c r="A67" s="591" t="s">
        <v>1169</v>
      </c>
      <c r="B67" s="555" t="s">
        <v>1160</v>
      </c>
      <c r="C67" s="87" t="s">
        <v>1170</v>
      </c>
      <c r="D67" s="556"/>
      <c r="E67" s="556"/>
      <c r="F67" s="91">
        <v>1</v>
      </c>
      <c r="G67" s="92"/>
      <c r="H67" s="92"/>
      <c r="I67" s="92"/>
      <c r="J67" s="92"/>
      <c r="K67" s="92"/>
      <c r="L67" s="92"/>
      <c r="M67" s="92"/>
      <c r="N67" s="92"/>
      <c r="O67" s="92"/>
      <c r="P67" s="152"/>
      <c r="Q67" s="593"/>
      <c r="R67" s="554"/>
      <c r="S67" s="593" t="s">
        <v>997</v>
      </c>
    </row>
    <row r="68" spans="1:19" s="318" customFormat="1" ht="49.5" customHeight="1">
      <c r="A68" s="567" t="s">
        <v>1171</v>
      </c>
      <c r="B68" s="567" t="s">
        <v>1172</v>
      </c>
      <c r="C68" s="567" t="s">
        <v>1173</v>
      </c>
      <c r="D68" s="567"/>
      <c r="E68" s="567"/>
      <c r="F68" s="567"/>
      <c r="G68" s="567"/>
      <c r="H68" s="567"/>
      <c r="I68" s="567"/>
      <c r="J68" s="567"/>
      <c r="K68" s="567"/>
      <c r="L68" s="567"/>
      <c r="M68" s="567"/>
      <c r="N68" s="567"/>
      <c r="O68" s="567"/>
      <c r="P68" s="567"/>
      <c r="Q68" s="567"/>
      <c r="R68" s="565"/>
      <c r="S68" s="566"/>
    </row>
    <row r="69" spans="1:19" ht="48" customHeight="1">
      <c r="A69" s="594" t="s">
        <v>1174</v>
      </c>
      <c r="B69" s="192" t="s">
        <v>1175</v>
      </c>
      <c r="C69" s="192" t="s">
        <v>1176</v>
      </c>
      <c r="D69" s="92"/>
      <c r="E69" s="92"/>
      <c r="F69" s="88"/>
      <c r="G69" s="88"/>
      <c r="H69" s="89">
        <v>200</v>
      </c>
      <c r="I69" s="92"/>
      <c r="J69" s="92"/>
      <c r="K69" s="92"/>
      <c r="L69" s="92"/>
      <c r="M69" s="92"/>
      <c r="N69" s="92"/>
      <c r="O69" s="595"/>
      <c r="P69" s="553">
        <v>400000</v>
      </c>
      <c r="Q69" s="554"/>
      <c r="R69" s="554"/>
      <c r="S69" s="568" t="s">
        <v>1177</v>
      </c>
    </row>
    <row r="70" spans="1:19" s="318" customFormat="1" ht="63.75" customHeight="1">
      <c r="A70" s="594" t="s">
        <v>1178</v>
      </c>
      <c r="B70" s="192" t="s">
        <v>1179</v>
      </c>
      <c r="C70" s="192" t="s">
        <v>1180</v>
      </c>
      <c r="D70" s="92"/>
      <c r="E70" s="92"/>
      <c r="F70" s="88"/>
      <c r="G70" s="88"/>
      <c r="H70" s="92"/>
      <c r="I70" s="92"/>
      <c r="J70" s="89">
        <v>100</v>
      </c>
      <c r="K70" s="92"/>
      <c r="L70" s="92"/>
      <c r="M70" s="92"/>
      <c r="N70" s="92"/>
      <c r="O70" s="595"/>
      <c r="P70" s="553">
        <v>400000</v>
      </c>
      <c r="Q70" s="554"/>
      <c r="R70" s="554"/>
      <c r="S70" s="568" t="s">
        <v>1177</v>
      </c>
    </row>
    <row r="71" spans="1:19" ht="49.5">
      <c r="A71" s="594" t="s">
        <v>1181</v>
      </c>
      <c r="B71" s="192" t="s">
        <v>1182</v>
      </c>
      <c r="C71" s="192" t="s">
        <v>1183</v>
      </c>
      <c r="D71" s="92"/>
      <c r="E71" s="92"/>
      <c r="F71" s="88"/>
      <c r="G71" s="89">
        <v>70</v>
      </c>
      <c r="H71" s="97"/>
      <c r="I71" s="97"/>
      <c r="J71" s="92"/>
      <c r="K71" s="92"/>
      <c r="L71" s="92"/>
      <c r="M71" s="97"/>
      <c r="N71" s="92"/>
      <c r="O71" s="595"/>
      <c r="P71" s="553">
        <v>350000</v>
      </c>
      <c r="Q71" s="554"/>
      <c r="R71" s="554"/>
      <c r="S71" s="568" t="s">
        <v>1177</v>
      </c>
    </row>
    <row r="72" spans="1:19" ht="78" customHeight="1">
      <c r="A72" s="504" t="s">
        <v>1184</v>
      </c>
      <c r="B72" s="87" t="s">
        <v>1185</v>
      </c>
      <c r="C72" s="192" t="s">
        <v>1186</v>
      </c>
      <c r="D72" s="92"/>
      <c r="E72" s="89">
        <v>700</v>
      </c>
      <c r="F72" s="89">
        <v>350</v>
      </c>
      <c r="G72" s="186"/>
      <c r="H72" s="97"/>
      <c r="I72" s="92"/>
      <c r="J72" s="92"/>
      <c r="K72" s="92"/>
      <c r="L72" s="92"/>
      <c r="M72" s="92"/>
      <c r="N72" s="89">
        <v>800</v>
      </c>
      <c r="O72" s="89">
        <v>800</v>
      </c>
      <c r="P72" s="553">
        <v>450000</v>
      </c>
      <c r="Q72" s="554"/>
      <c r="R72" s="554"/>
      <c r="S72" s="568" t="s">
        <v>1177</v>
      </c>
    </row>
    <row r="73" spans="1:19" ht="78" customHeight="1">
      <c r="A73" s="504" t="s">
        <v>1187</v>
      </c>
      <c r="B73" s="87" t="s">
        <v>1188</v>
      </c>
      <c r="C73" s="192" t="s">
        <v>1189</v>
      </c>
      <c r="D73" s="92"/>
      <c r="E73" s="186"/>
      <c r="F73" s="186"/>
      <c r="G73" s="186"/>
      <c r="H73" s="92"/>
      <c r="I73" s="92"/>
      <c r="J73" s="92"/>
      <c r="K73" s="91">
        <v>150</v>
      </c>
      <c r="L73" s="92"/>
      <c r="M73" s="92"/>
      <c r="N73" s="186"/>
      <c r="O73" s="186"/>
      <c r="P73" s="553"/>
      <c r="Q73" s="554"/>
      <c r="R73" s="554"/>
      <c r="S73" s="568"/>
    </row>
    <row r="74" spans="1:19" ht="28.5">
      <c r="A74" s="486" t="s">
        <v>1190</v>
      </c>
      <c r="B74" s="565" t="s">
        <v>1191</v>
      </c>
      <c r="C74" s="565" t="s">
        <v>1192</v>
      </c>
      <c r="D74" s="92"/>
      <c r="E74" s="92"/>
      <c r="F74" s="568"/>
      <c r="G74" s="89">
        <v>100</v>
      </c>
      <c r="H74" s="186"/>
      <c r="I74" s="92"/>
      <c r="J74" s="92"/>
      <c r="K74" s="92"/>
      <c r="L74" s="92"/>
      <c r="M74" s="92"/>
      <c r="N74" s="92"/>
      <c r="O74" s="595"/>
      <c r="P74" s="553"/>
      <c r="Q74" s="554"/>
      <c r="R74" s="554"/>
      <c r="S74" s="568" t="s">
        <v>1177</v>
      </c>
    </row>
    <row r="75" spans="1:19" ht="55.5" customHeight="1">
      <c r="A75" s="591" t="s">
        <v>1193</v>
      </c>
      <c r="B75" s="192" t="s">
        <v>1191</v>
      </c>
      <c r="C75" s="192" t="s">
        <v>1194</v>
      </c>
      <c r="D75" s="92"/>
      <c r="E75" s="92"/>
      <c r="F75" s="568"/>
      <c r="G75" s="89">
        <v>2</v>
      </c>
      <c r="H75" s="186"/>
      <c r="I75" s="92"/>
      <c r="J75" s="92"/>
      <c r="K75" s="92"/>
      <c r="L75" s="92"/>
      <c r="M75" s="92"/>
      <c r="N75" s="92"/>
      <c r="O75" s="595"/>
      <c r="P75" s="553">
        <v>300000</v>
      </c>
      <c r="Q75" s="554"/>
      <c r="R75" s="554"/>
      <c r="S75" s="568"/>
    </row>
    <row r="76" spans="1:19" ht="60.75" customHeight="1">
      <c r="A76" s="591" t="s">
        <v>1195</v>
      </c>
      <c r="B76" s="192" t="s">
        <v>1191</v>
      </c>
      <c r="C76" s="192" t="s">
        <v>1196</v>
      </c>
      <c r="D76" s="92"/>
      <c r="E76" s="92"/>
      <c r="F76" s="568"/>
      <c r="G76" s="89">
        <v>10</v>
      </c>
      <c r="H76" s="186"/>
      <c r="I76" s="92"/>
      <c r="J76" s="92"/>
      <c r="K76" s="92"/>
      <c r="L76" s="92"/>
      <c r="M76" s="92"/>
      <c r="N76" s="92"/>
      <c r="O76" s="595"/>
      <c r="P76" s="596"/>
      <c r="Q76" s="554"/>
      <c r="R76" s="554"/>
      <c r="S76" s="568"/>
    </row>
    <row r="77" spans="1:19" ht="54" customHeight="1">
      <c r="A77" s="591" t="s">
        <v>1197</v>
      </c>
      <c r="B77" s="192" t="s">
        <v>1191</v>
      </c>
      <c r="C77" s="192" t="s">
        <v>1198</v>
      </c>
      <c r="D77" s="92"/>
      <c r="E77" s="92"/>
      <c r="F77" s="568"/>
      <c r="G77" s="89">
        <v>30</v>
      </c>
      <c r="H77" s="186"/>
      <c r="I77" s="92"/>
      <c r="J77" s="92"/>
      <c r="K77" s="92"/>
      <c r="L77" s="92"/>
      <c r="M77" s="92"/>
      <c r="N77" s="92"/>
      <c r="O77" s="595"/>
      <c r="P77" s="596"/>
      <c r="Q77" s="554"/>
      <c r="R77" s="554"/>
      <c r="S77" s="568"/>
    </row>
    <row r="78" spans="1:19" ht="55.5" customHeight="1">
      <c r="A78" s="591" t="s">
        <v>1199</v>
      </c>
      <c r="B78" s="192" t="s">
        <v>1191</v>
      </c>
      <c r="C78" s="192" t="s">
        <v>1200</v>
      </c>
      <c r="D78" s="92"/>
      <c r="E78" s="92"/>
      <c r="F78" s="568"/>
      <c r="G78" s="89">
        <v>13</v>
      </c>
      <c r="H78" s="186"/>
      <c r="I78" s="92"/>
      <c r="J78" s="92"/>
      <c r="K78" s="92"/>
      <c r="L78" s="92"/>
      <c r="M78" s="92"/>
      <c r="N78" s="92"/>
      <c r="O78" s="595"/>
      <c r="P78" s="596"/>
      <c r="Q78" s="554"/>
      <c r="R78" s="554"/>
      <c r="S78" s="568"/>
    </row>
    <row r="79" spans="1:19" ht="49.5">
      <c r="A79" s="504" t="s">
        <v>1201</v>
      </c>
      <c r="B79" s="192" t="s">
        <v>1202</v>
      </c>
      <c r="C79" s="192" t="s">
        <v>1074</v>
      </c>
      <c r="D79" s="91">
        <v>1</v>
      </c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553"/>
      <c r="Q79" s="554"/>
      <c r="R79" s="554"/>
      <c r="S79" s="568" t="s">
        <v>1177</v>
      </c>
    </row>
    <row r="80" spans="1:19" ht="80.25" customHeight="1">
      <c r="A80" s="591" t="s">
        <v>1203</v>
      </c>
      <c r="B80" s="192" t="s">
        <v>1204</v>
      </c>
      <c r="C80" s="192" t="s">
        <v>1205</v>
      </c>
      <c r="D80" s="92"/>
      <c r="E80" s="92"/>
      <c r="F80" s="568"/>
      <c r="G80" s="568"/>
      <c r="H80" s="92"/>
      <c r="I80" s="92"/>
      <c r="J80" s="92"/>
      <c r="K80" s="92"/>
      <c r="L80" s="92"/>
      <c r="M80" s="92"/>
      <c r="N80" s="91">
        <v>50</v>
      </c>
      <c r="O80" s="595"/>
      <c r="P80" s="553">
        <v>300000</v>
      </c>
      <c r="Q80" s="554"/>
      <c r="R80" s="554"/>
      <c r="S80" s="568" t="s">
        <v>1177</v>
      </c>
    </row>
    <row r="81" spans="1:19" s="318" customFormat="1" ht="33.75" customHeight="1">
      <c r="A81" s="567" t="s">
        <v>1206</v>
      </c>
      <c r="B81" s="96" t="s">
        <v>1207</v>
      </c>
      <c r="C81" s="96" t="s">
        <v>1208</v>
      </c>
      <c r="D81" s="92"/>
      <c r="E81" s="566"/>
      <c r="F81" s="566"/>
      <c r="G81" s="566"/>
      <c r="H81" s="566"/>
      <c r="I81" s="566"/>
      <c r="J81" s="97"/>
      <c r="K81" s="97"/>
      <c r="L81" s="97"/>
      <c r="M81" s="97"/>
      <c r="N81" s="566"/>
      <c r="O81" s="566"/>
      <c r="P81" s="596"/>
      <c r="Q81" s="554"/>
      <c r="R81" s="554"/>
      <c r="S81" s="568"/>
    </row>
    <row r="82" spans="1:19" ht="48" customHeight="1">
      <c r="A82" s="504" t="s">
        <v>1209</v>
      </c>
      <c r="B82" s="192" t="s">
        <v>1210</v>
      </c>
      <c r="C82" s="192" t="s">
        <v>1211</v>
      </c>
      <c r="D82" s="92"/>
      <c r="E82" s="92"/>
      <c r="F82" s="568"/>
      <c r="G82" s="568"/>
      <c r="H82" s="92"/>
      <c r="I82" s="92"/>
      <c r="J82" s="92"/>
      <c r="K82" s="92"/>
      <c r="L82" s="92"/>
      <c r="M82" s="89">
        <v>120</v>
      </c>
      <c r="N82" s="92"/>
      <c r="O82" s="595"/>
      <c r="P82" s="596" t="s">
        <v>447</v>
      </c>
      <c r="Q82" s="554"/>
      <c r="R82" s="554"/>
      <c r="S82" s="568" t="s">
        <v>1177</v>
      </c>
    </row>
    <row r="83" spans="1:19" ht="53.25" customHeight="1">
      <c r="A83" s="504" t="s">
        <v>1212</v>
      </c>
      <c r="B83" s="192" t="s">
        <v>1213</v>
      </c>
      <c r="C83" s="192" t="s">
        <v>1214</v>
      </c>
      <c r="D83" s="92"/>
      <c r="E83" s="92"/>
      <c r="F83" s="92"/>
      <c r="G83" s="568"/>
      <c r="H83" s="92"/>
      <c r="I83" s="89">
        <v>150</v>
      </c>
      <c r="J83" s="92"/>
      <c r="K83" s="92"/>
      <c r="L83" s="92"/>
      <c r="M83" s="92"/>
      <c r="N83" s="92"/>
      <c r="O83" s="595"/>
      <c r="P83" s="554"/>
      <c r="Q83" s="554"/>
      <c r="R83" s="554"/>
      <c r="S83" s="568" t="s">
        <v>1177</v>
      </c>
    </row>
    <row r="84" spans="1:19" ht="78.75" customHeight="1">
      <c r="A84" s="504" t="s">
        <v>1215</v>
      </c>
      <c r="B84" s="192" t="s">
        <v>1216</v>
      </c>
      <c r="C84" s="192" t="s">
        <v>1217</v>
      </c>
      <c r="D84" s="92"/>
      <c r="E84" s="91">
        <v>50</v>
      </c>
      <c r="F84" s="89">
        <v>50</v>
      </c>
      <c r="G84" s="89">
        <v>50</v>
      </c>
      <c r="H84" s="89">
        <v>50</v>
      </c>
      <c r="I84" s="92"/>
      <c r="J84" s="92"/>
      <c r="K84" s="92"/>
      <c r="L84" s="92"/>
      <c r="M84" s="92"/>
      <c r="N84" s="92"/>
      <c r="O84" s="595"/>
      <c r="P84" s="596"/>
      <c r="Q84" s="554"/>
      <c r="R84" s="554"/>
      <c r="S84" s="568" t="s">
        <v>1177</v>
      </c>
    </row>
    <row r="85" spans="1:19" ht="57" customHeight="1">
      <c r="A85" s="504" t="s">
        <v>1218</v>
      </c>
      <c r="B85" s="192" t="s">
        <v>1219</v>
      </c>
      <c r="C85" s="192" t="s">
        <v>1220</v>
      </c>
      <c r="D85" s="92"/>
      <c r="E85" s="92"/>
      <c r="F85" s="568"/>
      <c r="G85" s="568"/>
      <c r="H85" s="92"/>
      <c r="I85" s="89">
        <v>200</v>
      </c>
      <c r="J85" s="92"/>
      <c r="K85" s="92"/>
      <c r="L85" s="92"/>
      <c r="M85" s="92"/>
      <c r="N85" s="92"/>
      <c r="O85" s="595"/>
      <c r="P85" s="553">
        <v>5000</v>
      </c>
      <c r="Q85" s="554"/>
      <c r="R85" s="554"/>
      <c r="S85" s="568" t="s">
        <v>1177</v>
      </c>
    </row>
    <row r="86" spans="1:19" s="109" customFormat="1" ht="64.5" customHeight="1">
      <c r="A86" s="504" t="s">
        <v>1221</v>
      </c>
      <c r="B86" s="192" t="s">
        <v>1222</v>
      </c>
      <c r="C86" s="192" t="s">
        <v>1223</v>
      </c>
      <c r="D86" s="92"/>
      <c r="E86" s="92"/>
      <c r="F86" s="92"/>
      <c r="G86" s="89">
        <v>35</v>
      </c>
      <c r="H86" s="92"/>
      <c r="I86" s="186"/>
      <c r="J86" s="91">
        <v>35</v>
      </c>
      <c r="K86" s="92"/>
      <c r="L86" s="92"/>
      <c r="M86" s="91">
        <v>35</v>
      </c>
      <c r="N86" s="92"/>
      <c r="O86" s="89">
        <v>35</v>
      </c>
      <c r="P86" s="554"/>
      <c r="Q86" s="554"/>
      <c r="R86" s="554"/>
      <c r="S86" s="568" t="s">
        <v>1177</v>
      </c>
    </row>
    <row r="87" spans="1:19" s="109" customFormat="1" ht="111.75" customHeight="1">
      <c r="A87" s="504" t="s">
        <v>1224</v>
      </c>
      <c r="B87" s="192" t="s">
        <v>847</v>
      </c>
      <c r="C87" s="192" t="s">
        <v>1225</v>
      </c>
      <c r="D87" s="92"/>
      <c r="E87" s="92"/>
      <c r="F87" s="92"/>
      <c r="G87" s="92"/>
      <c r="H87" s="92"/>
      <c r="I87" s="91">
        <v>17</v>
      </c>
      <c r="J87" s="92"/>
      <c r="K87" s="92"/>
      <c r="L87" s="92"/>
      <c r="M87" s="92"/>
      <c r="N87" s="92"/>
      <c r="O87" s="92"/>
      <c r="P87" s="554"/>
      <c r="Q87" s="554"/>
      <c r="R87" s="554"/>
      <c r="S87" s="568"/>
    </row>
    <row r="88" spans="1:19" ht="49.5">
      <c r="A88" s="504" t="s">
        <v>1226</v>
      </c>
      <c r="B88" s="192" t="s">
        <v>1227</v>
      </c>
      <c r="C88" s="192" t="s">
        <v>1074</v>
      </c>
      <c r="D88" s="92"/>
      <c r="E88" s="92"/>
      <c r="F88" s="568"/>
      <c r="G88" s="568"/>
      <c r="H88" s="89">
        <v>1</v>
      </c>
      <c r="I88" s="92"/>
      <c r="J88" s="92"/>
      <c r="K88" s="92"/>
      <c r="L88" s="92"/>
      <c r="M88" s="92"/>
      <c r="N88" s="92"/>
      <c r="O88" s="595"/>
      <c r="P88" s="596"/>
      <c r="Q88" s="554"/>
      <c r="R88" s="554"/>
      <c r="S88" s="568" t="s">
        <v>1177</v>
      </c>
    </row>
    <row r="89" spans="1:19" ht="43.5" customHeight="1">
      <c r="A89" s="504" t="s">
        <v>1228</v>
      </c>
      <c r="B89" s="192" t="s">
        <v>1229</v>
      </c>
      <c r="C89" s="192" t="s">
        <v>1230</v>
      </c>
      <c r="D89" s="92"/>
      <c r="E89" s="595"/>
      <c r="F89" s="595"/>
      <c r="G89" s="89">
        <v>20</v>
      </c>
      <c r="H89" s="595"/>
      <c r="I89" s="89">
        <v>20</v>
      </c>
      <c r="J89" s="595"/>
      <c r="K89" s="89">
        <v>20</v>
      </c>
      <c r="L89" s="595"/>
      <c r="M89" s="89">
        <v>20</v>
      </c>
      <c r="N89" s="595"/>
      <c r="O89" s="595"/>
      <c r="P89" s="596"/>
      <c r="Q89" s="554"/>
      <c r="R89" s="554"/>
      <c r="S89" s="568" t="s">
        <v>1177</v>
      </c>
    </row>
    <row r="90" spans="1:19" ht="49.5">
      <c r="A90" s="504" t="s">
        <v>1231</v>
      </c>
      <c r="B90" s="192" t="s">
        <v>1232</v>
      </c>
      <c r="C90" s="87" t="s">
        <v>656</v>
      </c>
      <c r="D90" s="186"/>
      <c r="E90" s="186"/>
      <c r="F90" s="89">
        <v>1</v>
      </c>
      <c r="G90" s="186"/>
      <c r="H90" s="186"/>
      <c r="I90" s="186"/>
      <c r="J90" s="186"/>
      <c r="K90" s="186"/>
      <c r="L90" s="186"/>
      <c r="M90" s="186"/>
      <c r="N90" s="186"/>
      <c r="O90" s="595"/>
      <c r="P90" s="596"/>
      <c r="Q90" s="554"/>
      <c r="R90" s="554"/>
      <c r="S90" s="568" t="s">
        <v>1177</v>
      </c>
    </row>
    <row r="91" spans="1:19" ht="49.5">
      <c r="A91" s="504" t="s">
        <v>1233</v>
      </c>
      <c r="B91" s="192" t="s">
        <v>1234</v>
      </c>
      <c r="C91" s="87" t="s">
        <v>1235</v>
      </c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596"/>
      <c r="Q91" s="554"/>
      <c r="R91" s="554"/>
      <c r="S91" s="568"/>
    </row>
    <row r="92" spans="1:19" ht="39.6" customHeight="1">
      <c r="A92" s="504" t="s">
        <v>1236</v>
      </c>
      <c r="B92" s="192" t="s">
        <v>1237</v>
      </c>
      <c r="C92" s="87" t="s">
        <v>1238</v>
      </c>
      <c r="D92" s="89">
        <v>10</v>
      </c>
      <c r="E92" s="89">
        <v>10</v>
      </c>
      <c r="F92" s="89">
        <v>10</v>
      </c>
      <c r="G92" s="89">
        <v>10</v>
      </c>
      <c r="H92" s="89">
        <v>10</v>
      </c>
      <c r="I92" s="89">
        <v>10</v>
      </c>
      <c r="J92" s="89">
        <v>10</v>
      </c>
      <c r="K92" s="89">
        <v>10</v>
      </c>
      <c r="L92" s="89">
        <v>10</v>
      </c>
      <c r="M92" s="89">
        <v>10</v>
      </c>
      <c r="N92" s="89">
        <v>10</v>
      </c>
      <c r="O92" s="89">
        <v>10</v>
      </c>
      <c r="P92" s="596"/>
      <c r="Q92" s="554"/>
      <c r="R92" s="554"/>
      <c r="S92" s="568"/>
    </row>
    <row r="93" spans="1:19" ht="81.75" customHeight="1">
      <c r="A93" s="567" t="s">
        <v>1239</v>
      </c>
      <c r="B93" s="192" t="s">
        <v>1240</v>
      </c>
      <c r="C93" s="192" t="s">
        <v>1241</v>
      </c>
      <c r="D93" s="92"/>
      <c r="E93" s="92"/>
      <c r="F93" s="92"/>
      <c r="G93" s="89">
        <v>1</v>
      </c>
      <c r="H93" s="92"/>
      <c r="I93" s="92"/>
      <c r="J93" s="92"/>
      <c r="K93" s="92"/>
      <c r="L93" s="92"/>
      <c r="M93" s="92"/>
      <c r="N93" s="92"/>
      <c r="O93" s="595"/>
      <c r="P93" s="596"/>
      <c r="Q93" s="554"/>
      <c r="R93" s="554"/>
      <c r="S93" s="568" t="s">
        <v>1242</v>
      </c>
    </row>
    <row r="94" spans="1:19" ht="33">
      <c r="A94" s="567" t="s">
        <v>1243</v>
      </c>
      <c r="B94" s="192" t="s">
        <v>1244</v>
      </c>
      <c r="C94" s="87" t="s">
        <v>1245</v>
      </c>
      <c r="D94" s="92"/>
      <c r="E94" s="89">
        <v>1</v>
      </c>
      <c r="F94" s="92"/>
      <c r="G94" s="92"/>
      <c r="H94" s="92"/>
      <c r="I94" s="92"/>
      <c r="J94" s="92"/>
      <c r="K94" s="92"/>
      <c r="L94" s="92"/>
      <c r="M94" s="92"/>
      <c r="N94" s="92"/>
      <c r="O94" s="595"/>
      <c r="P94" s="596"/>
      <c r="Q94" s="554"/>
      <c r="R94" s="554"/>
      <c r="S94" s="568" t="s">
        <v>1242</v>
      </c>
    </row>
    <row r="95" spans="1:19" ht="69.75" customHeight="1">
      <c r="A95" s="567" t="s">
        <v>1246</v>
      </c>
      <c r="B95" s="192" t="s">
        <v>1247</v>
      </c>
      <c r="C95" s="192" t="s">
        <v>1248</v>
      </c>
      <c r="D95" s="92"/>
      <c r="E95" s="92"/>
      <c r="F95" s="89">
        <v>27</v>
      </c>
      <c r="G95" s="92"/>
      <c r="H95" s="89">
        <v>6</v>
      </c>
      <c r="I95" s="92"/>
      <c r="J95" s="92"/>
      <c r="K95" s="89">
        <v>10</v>
      </c>
      <c r="L95" s="92"/>
      <c r="M95" s="92"/>
      <c r="N95" s="92"/>
      <c r="O95" s="595"/>
      <c r="P95" s="596"/>
      <c r="Q95" s="554"/>
      <c r="R95" s="554"/>
      <c r="S95" s="568" t="s">
        <v>1242</v>
      </c>
    </row>
    <row r="96" spans="1:19" ht="79.5" customHeight="1">
      <c r="A96" s="567" t="s">
        <v>1249</v>
      </c>
      <c r="B96" s="192" t="s">
        <v>1250</v>
      </c>
      <c r="C96" s="504" t="s">
        <v>1251</v>
      </c>
      <c r="D96" s="92"/>
      <c r="E96" s="92"/>
      <c r="F96" s="89">
        <v>17</v>
      </c>
      <c r="G96" s="92"/>
      <c r="H96" s="92"/>
      <c r="I96" s="92"/>
      <c r="J96" s="92"/>
      <c r="K96" s="89">
        <v>10</v>
      </c>
      <c r="L96" s="92"/>
      <c r="M96" s="92"/>
      <c r="N96" s="92"/>
      <c r="O96" s="595"/>
      <c r="P96" s="596"/>
      <c r="Q96" s="554"/>
      <c r="R96" s="554"/>
      <c r="S96" s="88" t="s">
        <v>1242</v>
      </c>
    </row>
    <row r="97" spans="1:19" ht="48.75" customHeight="1">
      <c r="A97" s="567" t="s">
        <v>1252</v>
      </c>
      <c r="B97" s="192" t="s">
        <v>1253</v>
      </c>
      <c r="C97" s="87" t="s">
        <v>1254</v>
      </c>
      <c r="D97" s="89">
        <v>8</v>
      </c>
      <c r="E97" s="567"/>
      <c r="F97" s="567"/>
      <c r="G97" s="567"/>
      <c r="H97" s="567"/>
      <c r="I97" s="567"/>
      <c r="J97" s="567"/>
      <c r="K97" s="567"/>
      <c r="L97" s="567"/>
      <c r="M97" s="567"/>
      <c r="N97" s="567"/>
      <c r="O97" s="595"/>
      <c r="P97" s="596"/>
      <c r="Q97" s="554"/>
      <c r="R97" s="554"/>
      <c r="S97" s="88" t="s">
        <v>1242</v>
      </c>
    </row>
    <row r="98" spans="1:19" ht="51" customHeight="1">
      <c r="A98" s="567" t="s">
        <v>1255</v>
      </c>
      <c r="B98" s="504" t="s">
        <v>1256</v>
      </c>
      <c r="C98" s="504" t="s">
        <v>1257</v>
      </c>
      <c r="D98" s="567"/>
      <c r="E98" s="567"/>
      <c r="F98" s="567"/>
      <c r="G98" s="567"/>
      <c r="H98" s="567"/>
      <c r="I98" s="567"/>
      <c r="J98" s="567"/>
      <c r="K98" s="567"/>
      <c r="L98" s="567"/>
      <c r="M98" s="567"/>
      <c r="N98" s="567"/>
      <c r="O98" s="567"/>
      <c r="P98" s="567"/>
      <c r="Q98" s="567"/>
      <c r="R98" s="152"/>
      <c r="S98" s="597" t="s">
        <v>1242</v>
      </c>
    </row>
    <row r="99" spans="1:19" ht="63.75" customHeight="1">
      <c r="A99" s="504" t="s">
        <v>1258</v>
      </c>
      <c r="B99" s="504" t="s">
        <v>1259</v>
      </c>
      <c r="C99" s="192" t="s">
        <v>1257</v>
      </c>
      <c r="D99" s="567"/>
      <c r="E99" s="567"/>
      <c r="F99" s="89">
        <v>18</v>
      </c>
      <c r="G99" s="566"/>
      <c r="H99" s="566"/>
      <c r="I99" s="567"/>
      <c r="J99" s="567"/>
      <c r="K99" s="567"/>
      <c r="L99" s="567"/>
      <c r="M99" s="567"/>
      <c r="N99" s="567"/>
      <c r="O99" s="567"/>
      <c r="P99" s="567"/>
      <c r="Q99" s="567"/>
      <c r="R99" s="152"/>
      <c r="S99" s="186" t="s">
        <v>1242</v>
      </c>
    </row>
    <row r="100" spans="1:19" ht="54.75" customHeight="1">
      <c r="A100" s="504" t="s">
        <v>1260</v>
      </c>
      <c r="B100" s="504" t="s">
        <v>1259</v>
      </c>
      <c r="C100" s="192" t="s">
        <v>1257</v>
      </c>
      <c r="D100" s="567"/>
      <c r="E100" s="567"/>
      <c r="F100" s="566"/>
      <c r="G100" s="89">
        <v>18</v>
      </c>
      <c r="H100" s="566"/>
      <c r="I100" s="567"/>
      <c r="J100" s="567"/>
      <c r="K100" s="567"/>
      <c r="L100" s="567"/>
      <c r="M100" s="567"/>
      <c r="N100" s="567"/>
      <c r="O100" s="567"/>
      <c r="P100" s="567"/>
      <c r="Q100" s="598"/>
      <c r="R100" s="152"/>
      <c r="S100" s="599" t="s">
        <v>1242</v>
      </c>
    </row>
    <row r="101" spans="1:19" ht="60" customHeight="1">
      <c r="A101" s="504" t="s">
        <v>1261</v>
      </c>
      <c r="B101" s="504" t="s">
        <v>1259</v>
      </c>
      <c r="C101" s="192" t="s">
        <v>322</v>
      </c>
      <c r="D101" s="567"/>
      <c r="E101" s="567"/>
      <c r="F101" s="566"/>
      <c r="G101" s="566"/>
      <c r="H101" s="89">
        <v>3</v>
      </c>
      <c r="I101" s="567"/>
      <c r="J101" s="567"/>
      <c r="K101" s="567"/>
      <c r="L101" s="567"/>
      <c r="M101" s="567"/>
      <c r="N101" s="567"/>
      <c r="O101" s="567"/>
      <c r="P101" s="567"/>
      <c r="Q101" s="598"/>
      <c r="R101" s="152"/>
      <c r="S101" s="599" t="s">
        <v>1242</v>
      </c>
    </row>
    <row r="102" spans="1:19" ht="46.5" customHeight="1">
      <c r="A102" s="504" t="s">
        <v>1262</v>
      </c>
      <c r="B102" s="504" t="s">
        <v>1259</v>
      </c>
      <c r="C102" s="192" t="s">
        <v>322</v>
      </c>
      <c r="D102" s="567"/>
      <c r="E102" s="567"/>
      <c r="F102" s="566"/>
      <c r="G102" s="566"/>
      <c r="H102" s="566"/>
      <c r="I102" s="89">
        <v>3</v>
      </c>
      <c r="J102" s="566"/>
      <c r="K102" s="566"/>
      <c r="L102" s="566"/>
      <c r="M102" s="567"/>
      <c r="N102" s="567"/>
      <c r="O102" s="567"/>
      <c r="P102" s="567"/>
      <c r="Q102" s="598"/>
      <c r="R102" s="152"/>
      <c r="S102" s="599" t="s">
        <v>1242</v>
      </c>
    </row>
    <row r="103" spans="1:19" ht="46.5" customHeight="1">
      <c r="A103" s="504" t="s">
        <v>1263</v>
      </c>
      <c r="B103" s="504" t="s">
        <v>1259</v>
      </c>
      <c r="C103" s="192" t="s">
        <v>322</v>
      </c>
      <c r="D103" s="567"/>
      <c r="E103" s="567"/>
      <c r="F103" s="567"/>
      <c r="G103" s="567"/>
      <c r="H103" s="567"/>
      <c r="I103" s="566"/>
      <c r="J103" s="89">
        <v>3</v>
      </c>
      <c r="K103" s="566"/>
      <c r="L103" s="566"/>
      <c r="M103" s="567"/>
      <c r="N103" s="567"/>
      <c r="O103" s="567"/>
      <c r="P103" s="567"/>
      <c r="Q103" s="598"/>
      <c r="R103" s="556"/>
      <c r="S103" s="599" t="s">
        <v>1242</v>
      </c>
    </row>
    <row r="104" spans="1:19" ht="46.5" customHeight="1">
      <c r="A104" s="504" t="s">
        <v>1264</v>
      </c>
      <c r="B104" s="504" t="s">
        <v>1259</v>
      </c>
      <c r="C104" s="192" t="s">
        <v>1254</v>
      </c>
      <c r="D104" s="567"/>
      <c r="E104" s="567"/>
      <c r="F104" s="567"/>
      <c r="G104" s="567"/>
      <c r="H104" s="567"/>
      <c r="I104" s="566"/>
      <c r="J104" s="566"/>
      <c r="K104" s="89">
        <v>8</v>
      </c>
      <c r="L104" s="566"/>
      <c r="M104" s="567"/>
      <c r="N104" s="567"/>
      <c r="O104" s="567"/>
      <c r="P104" s="567"/>
      <c r="Q104" s="598"/>
      <c r="R104" s="556"/>
      <c r="S104" s="599" t="s">
        <v>1242</v>
      </c>
    </row>
    <row r="105" spans="1:19" ht="57" customHeight="1">
      <c r="A105" s="504" t="s">
        <v>1265</v>
      </c>
      <c r="B105" s="504" t="s">
        <v>1259</v>
      </c>
      <c r="C105" s="192" t="s">
        <v>1254</v>
      </c>
      <c r="D105" s="567"/>
      <c r="E105" s="567"/>
      <c r="F105" s="567"/>
      <c r="G105" s="567"/>
      <c r="H105" s="567"/>
      <c r="I105" s="566"/>
      <c r="J105" s="566"/>
      <c r="K105" s="566"/>
      <c r="L105" s="89">
        <v>8</v>
      </c>
      <c r="M105" s="566"/>
      <c r="N105" s="566"/>
      <c r="O105" s="567"/>
      <c r="P105" s="567"/>
      <c r="Q105" s="598"/>
      <c r="R105" s="556"/>
      <c r="S105" s="599" t="s">
        <v>1242</v>
      </c>
    </row>
    <row r="106" spans="1:19" ht="54" customHeight="1">
      <c r="A106" s="504" t="s">
        <v>1266</v>
      </c>
      <c r="B106" s="504" t="s">
        <v>1259</v>
      </c>
      <c r="C106" s="192" t="s">
        <v>322</v>
      </c>
      <c r="D106" s="567"/>
      <c r="E106" s="567"/>
      <c r="F106" s="567"/>
      <c r="G106" s="567"/>
      <c r="H106" s="567"/>
      <c r="I106" s="566"/>
      <c r="J106" s="566"/>
      <c r="K106" s="566"/>
      <c r="L106" s="566"/>
      <c r="M106" s="89">
        <v>3</v>
      </c>
      <c r="N106" s="566"/>
      <c r="O106" s="567"/>
      <c r="P106" s="567"/>
      <c r="Q106" s="598"/>
      <c r="R106" s="556"/>
      <c r="S106" s="599" t="s">
        <v>1242</v>
      </c>
    </row>
    <row r="107" spans="1:19" ht="57" customHeight="1">
      <c r="A107" s="504" t="s">
        <v>1267</v>
      </c>
      <c r="B107" s="504" t="s">
        <v>1268</v>
      </c>
      <c r="C107" s="192" t="s">
        <v>1257</v>
      </c>
      <c r="D107" s="567"/>
      <c r="E107" s="567"/>
      <c r="F107" s="567"/>
      <c r="G107" s="567"/>
      <c r="H107" s="567"/>
      <c r="I107" s="567"/>
      <c r="J107" s="567"/>
      <c r="K107" s="567"/>
      <c r="L107" s="566"/>
      <c r="M107" s="566"/>
      <c r="N107" s="89">
        <v>18</v>
      </c>
      <c r="O107" s="567"/>
      <c r="P107" s="567"/>
      <c r="Q107" s="598"/>
      <c r="R107" s="556"/>
      <c r="S107" s="599" t="s">
        <v>1242</v>
      </c>
    </row>
    <row r="108" spans="1:19" ht="63" customHeight="1">
      <c r="A108" s="504" t="s">
        <v>1269</v>
      </c>
      <c r="B108" s="504" t="s">
        <v>1259</v>
      </c>
      <c r="C108" s="192" t="s">
        <v>1257</v>
      </c>
      <c r="D108" s="567"/>
      <c r="E108" s="89">
        <v>18</v>
      </c>
      <c r="F108" s="566"/>
      <c r="G108" s="566"/>
      <c r="H108" s="566"/>
      <c r="I108" s="567"/>
      <c r="J108" s="567"/>
      <c r="K108" s="567"/>
      <c r="L108" s="567"/>
      <c r="M108" s="567"/>
      <c r="N108" s="567"/>
      <c r="O108" s="567"/>
      <c r="P108" s="567"/>
      <c r="Q108" s="598"/>
      <c r="R108" s="556"/>
      <c r="S108" s="599" t="s">
        <v>1242</v>
      </c>
    </row>
    <row r="109" spans="1:19" ht="47.25" customHeight="1">
      <c r="A109" s="504" t="s">
        <v>1270</v>
      </c>
      <c r="B109" s="504" t="s">
        <v>1259</v>
      </c>
      <c r="C109" s="192" t="s">
        <v>1271</v>
      </c>
      <c r="D109" s="567"/>
      <c r="E109" s="566"/>
      <c r="F109" s="89">
        <v>3</v>
      </c>
      <c r="G109" s="566"/>
      <c r="H109" s="566"/>
      <c r="I109" s="567"/>
      <c r="J109" s="567"/>
      <c r="K109" s="567"/>
      <c r="L109" s="567"/>
      <c r="M109" s="567"/>
      <c r="N109" s="567"/>
      <c r="O109" s="567"/>
      <c r="P109" s="567"/>
      <c r="Q109" s="598"/>
      <c r="R109" s="556"/>
      <c r="S109" s="599" t="s">
        <v>1242</v>
      </c>
    </row>
    <row r="110" spans="1:19" ht="47.25" customHeight="1">
      <c r="A110" s="504" t="s">
        <v>1272</v>
      </c>
      <c r="B110" s="504" t="s">
        <v>1273</v>
      </c>
      <c r="C110" s="192" t="s">
        <v>1274</v>
      </c>
      <c r="D110" s="567"/>
      <c r="E110" s="566"/>
      <c r="F110" s="566"/>
      <c r="G110" s="89">
        <v>3</v>
      </c>
      <c r="H110" s="566"/>
      <c r="I110" s="567"/>
      <c r="J110" s="567"/>
      <c r="K110" s="567"/>
      <c r="L110" s="567"/>
      <c r="M110" s="567"/>
      <c r="N110" s="567"/>
      <c r="O110" s="567"/>
      <c r="P110" s="567"/>
      <c r="Q110" s="598"/>
      <c r="R110" s="556"/>
      <c r="S110" s="599" t="s">
        <v>1242</v>
      </c>
    </row>
    <row r="111" spans="1:19" ht="36" customHeight="1">
      <c r="A111" s="600" t="s">
        <v>1275</v>
      </c>
      <c r="B111" s="504" t="s">
        <v>1259</v>
      </c>
      <c r="C111" s="192" t="s">
        <v>322</v>
      </c>
      <c r="D111" s="566"/>
      <c r="E111" s="566"/>
      <c r="F111" s="566"/>
      <c r="G111" s="566"/>
      <c r="H111" s="91">
        <v>3</v>
      </c>
      <c r="I111" s="567"/>
      <c r="J111" s="567"/>
      <c r="K111" s="567"/>
      <c r="L111" s="567"/>
      <c r="M111" s="567"/>
      <c r="N111" s="567"/>
      <c r="O111" s="90"/>
      <c r="P111" s="601"/>
      <c r="Q111" s="401"/>
      <c r="R111" s="152"/>
      <c r="S111" s="602" t="s">
        <v>1242</v>
      </c>
    </row>
    <row r="112" spans="1:19" s="318" customFormat="1" ht="38.25" customHeight="1">
      <c r="A112" s="486" t="s">
        <v>1276</v>
      </c>
      <c r="B112" s="567" t="s">
        <v>1277</v>
      </c>
      <c r="C112" s="567" t="s">
        <v>1278</v>
      </c>
      <c r="D112" s="567"/>
      <c r="E112" s="567"/>
      <c r="F112" s="567"/>
      <c r="G112" s="567"/>
      <c r="H112" s="567"/>
      <c r="I112" s="567"/>
      <c r="J112" s="567"/>
      <c r="K112" s="567"/>
      <c r="L112" s="567"/>
      <c r="M112" s="567"/>
      <c r="N112" s="567"/>
      <c r="O112" s="567"/>
      <c r="P112" s="553">
        <v>40000</v>
      </c>
      <c r="Q112" s="567"/>
      <c r="R112" s="556"/>
      <c r="S112" s="603"/>
    </row>
    <row r="113" spans="1:19" ht="50.25" customHeight="1">
      <c r="A113" s="504" t="s">
        <v>1279</v>
      </c>
      <c r="B113" s="555" t="s">
        <v>1280</v>
      </c>
      <c r="C113" s="504" t="s">
        <v>1281</v>
      </c>
      <c r="D113" s="89">
        <v>400</v>
      </c>
      <c r="E113" s="89">
        <v>400</v>
      </c>
      <c r="F113" s="89">
        <v>400</v>
      </c>
      <c r="G113" s="604"/>
      <c r="H113" s="604"/>
      <c r="I113" s="604"/>
      <c r="J113" s="604"/>
      <c r="K113" s="604"/>
      <c r="L113" s="604"/>
      <c r="M113" s="604"/>
      <c r="N113" s="604"/>
      <c r="O113" s="604"/>
      <c r="P113" s="605"/>
      <c r="Q113" s="401"/>
      <c r="R113" s="152"/>
      <c r="S113" s="602" t="s">
        <v>1282</v>
      </c>
    </row>
    <row r="114" spans="1:19" ht="63" customHeight="1">
      <c r="A114" s="504" t="s">
        <v>1283</v>
      </c>
      <c r="B114" s="555" t="s">
        <v>1284</v>
      </c>
      <c r="C114" s="591" t="s">
        <v>1285</v>
      </c>
      <c r="D114" s="604"/>
      <c r="E114" s="604"/>
      <c r="F114" s="604"/>
      <c r="G114" s="604"/>
      <c r="H114" s="604"/>
      <c r="I114" s="604"/>
      <c r="J114" s="604"/>
      <c r="K114" s="604"/>
      <c r="L114" s="604"/>
      <c r="M114" s="89">
        <v>400</v>
      </c>
      <c r="N114" s="89">
        <v>400</v>
      </c>
      <c r="O114" s="89">
        <v>400</v>
      </c>
      <c r="P114" s="605"/>
      <c r="Q114" s="401"/>
      <c r="R114" s="152"/>
      <c r="S114" s="602" t="s">
        <v>1282</v>
      </c>
    </row>
    <row r="115" spans="1:19" ht="70.5" customHeight="1">
      <c r="A115" s="504" t="s">
        <v>1286</v>
      </c>
      <c r="B115" s="555" t="s">
        <v>1287</v>
      </c>
      <c r="C115" s="591" t="s">
        <v>488</v>
      </c>
      <c r="D115" s="604"/>
      <c r="E115" s="604"/>
      <c r="F115" s="89">
        <v>1</v>
      </c>
      <c r="G115" s="92"/>
      <c r="H115" s="92"/>
      <c r="I115" s="92"/>
      <c r="J115" s="92"/>
      <c r="K115" s="92"/>
      <c r="L115" s="92"/>
      <c r="M115" s="92"/>
      <c r="N115" s="89">
        <v>1</v>
      </c>
      <c r="O115" s="92"/>
      <c r="P115" s="605"/>
      <c r="Q115" s="401"/>
      <c r="R115" s="152"/>
      <c r="S115" s="602" t="s">
        <v>1282</v>
      </c>
    </row>
    <row r="116" spans="1:19" ht="67.5" customHeight="1">
      <c r="A116" s="504" t="s">
        <v>1288</v>
      </c>
      <c r="B116" s="555" t="s">
        <v>1289</v>
      </c>
      <c r="C116" s="606" t="s">
        <v>1290</v>
      </c>
      <c r="D116" s="568"/>
      <c r="E116" s="568"/>
      <c r="F116" s="604"/>
      <c r="G116" s="604"/>
      <c r="H116" s="568"/>
      <c r="I116" s="604"/>
      <c r="J116" s="568"/>
      <c r="K116" s="604"/>
      <c r="L116" s="604"/>
      <c r="M116" s="604"/>
      <c r="N116" s="89">
        <v>600</v>
      </c>
      <c r="O116" s="89">
        <v>600</v>
      </c>
      <c r="P116" s="605"/>
      <c r="Q116" s="401"/>
      <c r="R116" s="152"/>
      <c r="S116" s="602" t="s">
        <v>1282</v>
      </c>
    </row>
    <row r="117" spans="1:19" ht="60" customHeight="1">
      <c r="A117" s="504" t="s">
        <v>1291</v>
      </c>
      <c r="B117" s="555" t="s">
        <v>1292</v>
      </c>
      <c r="C117" s="504" t="s">
        <v>1293</v>
      </c>
      <c r="D117" s="89">
        <v>2</v>
      </c>
      <c r="E117" s="89">
        <v>2</v>
      </c>
      <c r="F117" s="89">
        <v>2</v>
      </c>
      <c r="G117" s="604"/>
      <c r="H117" s="568"/>
      <c r="I117" s="568"/>
      <c r="J117" s="604"/>
      <c r="K117" s="604"/>
      <c r="L117" s="568"/>
      <c r="M117" s="604"/>
      <c r="N117" s="604"/>
      <c r="O117" s="568"/>
      <c r="P117" s="605"/>
      <c r="Q117" s="401"/>
      <c r="R117" s="152"/>
      <c r="S117" s="602" t="s">
        <v>1282</v>
      </c>
    </row>
    <row r="118" spans="1:19" s="318" customFormat="1" ht="54" customHeight="1">
      <c r="A118" s="567" t="s">
        <v>1294</v>
      </c>
      <c r="B118" s="567" t="s">
        <v>1295</v>
      </c>
      <c r="C118" s="565" t="s">
        <v>1296</v>
      </c>
      <c r="D118" s="89">
        <v>30</v>
      </c>
      <c r="E118" s="89">
        <v>90</v>
      </c>
      <c r="F118" s="91">
        <v>60</v>
      </c>
      <c r="G118" s="91">
        <v>60</v>
      </c>
      <c r="H118" s="91">
        <v>60</v>
      </c>
      <c r="I118" s="91">
        <v>90</v>
      </c>
      <c r="J118" s="91">
        <v>60</v>
      </c>
      <c r="K118" s="91">
        <v>60</v>
      </c>
      <c r="L118" s="91">
        <v>90</v>
      </c>
      <c r="M118" s="91">
        <v>60</v>
      </c>
      <c r="N118" s="91">
        <v>60</v>
      </c>
      <c r="O118" s="91">
        <v>60</v>
      </c>
      <c r="P118" s="567"/>
      <c r="Q118" s="567"/>
      <c r="R118" s="556"/>
      <c r="S118" s="599" t="s">
        <v>1282</v>
      </c>
    </row>
    <row r="119" spans="1:19" ht="45" customHeight="1">
      <c r="A119" s="504" t="s">
        <v>1297</v>
      </c>
      <c r="B119" s="504" t="s">
        <v>1298</v>
      </c>
      <c r="C119" s="504" t="s">
        <v>1299</v>
      </c>
      <c r="D119" s="568"/>
      <c r="E119" s="568"/>
      <c r="F119" s="604"/>
      <c r="G119" s="604"/>
      <c r="H119" s="568"/>
      <c r="I119" s="604"/>
      <c r="J119" s="568"/>
      <c r="K119" s="604"/>
      <c r="L119" s="604"/>
      <c r="M119" s="604"/>
      <c r="N119" s="91">
        <v>1</v>
      </c>
      <c r="O119" s="604"/>
      <c r="P119" s="553">
        <v>160000</v>
      </c>
      <c r="Q119" s="401"/>
      <c r="R119" s="152"/>
      <c r="S119" s="602" t="s">
        <v>1282</v>
      </c>
    </row>
    <row r="120" spans="1:19" ht="48" customHeight="1">
      <c r="A120" s="504" t="s">
        <v>1300</v>
      </c>
      <c r="B120" s="504" t="s">
        <v>1301</v>
      </c>
      <c r="C120" s="504" t="s">
        <v>1097</v>
      </c>
      <c r="D120" s="568"/>
      <c r="E120" s="568"/>
      <c r="F120" s="604"/>
      <c r="G120" s="604"/>
      <c r="H120" s="568"/>
      <c r="I120" s="604"/>
      <c r="J120" s="568"/>
      <c r="K120" s="604"/>
      <c r="L120" s="604"/>
      <c r="M120" s="604"/>
      <c r="N120" s="91">
        <v>1</v>
      </c>
      <c r="O120" s="604"/>
      <c r="P120" s="553"/>
      <c r="Q120" s="401"/>
      <c r="R120" s="152"/>
      <c r="S120" s="602" t="s">
        <v>1302</v>
      </c>
    </row>
    <row r="121" spans="1:19" ht="42.75" customHeight="1">
      <c r="A121" s="504" t="s">
        <v>1303</v>
      </c>
      <c r="B121" s="504" t="s">
        <v>1304</v>
      </c>
      <c r="C121" s="504" t="s">
        <v>1161</v>
      </c>
      <c r="D121" s="568"/>
      <c r="E121" s="568"/>
      <c r="F121" s="604"/>
      <c r="G121" s="604"/>
      <c r="H121" s="568"/>
      <c r="I121" s="604"/>
      <c r="J121" s="568"/>
      <c r="K121" s="604"/>
      <c r="L121" s="604"/>
      <c r="M121" s="604"/>
      <c r="N121" s="604"/>
      <c r="O121" s="91">
        <v>1</v>
      </c>
      <c r="P121" s="553"/>
      <c r="Q121" s="401"/>
      <c r="R121" s="152"/>
      <c r="S121" s="602" t="s">
        <v>1282</v>
      </c>
    </row>
    <row r="122" spans="1:19" ht="57.75" customHeight="1">
      <c r="A122" s="504" t="s">
        <v>1305</v>
      </c>
      <c r="B122" s="504" t="s">
        <v>1306</v>
      </c>
      <c r="C122" s="504" t="s">
        <v>1307</v>
      </c>
      <c r="D122" s="89">
        <v>30</v>
      </c>
      <c r="E122" s="89">
        <v>60</v>
      </c>
      <c r="F122" s="91">
        <v>60</v>
      </c>
      <c r="G122" s="91">
        <v>60</v>
      </c>
      <c r="H122" s="89">
        <v>60</v>
      </c>
      <c r="I122" s="91">
        <v>60</v>
      </c>
      <c r="J122" s="89">
        <v>60</v>
      </c>
      <c r="K122" s="91">
        <v>60</v>
      </c>
      <c r="L122" s="91">
        <v>60</v>
      </c>
      <c r="M122" s="91">
        <v>60</v>
      </c>
      <c r="N122" s="91">
        <v>60</v>
      </c>
      <c r="O122" s="91">
        <v>30</v>
      </c>
      <c r="P122" s="553">
        <v>400000</v>
      </c>
      <c r="Q122" s="401"/>
      <c r="R122" s="152"/>
      <c r="S122" s="602" t="s">
        <v>1282</v>
      </c>
    </row>
    <row r="123" spans="1:19" ht="74.25" customHeight="1">
      <c r="A123" s="504" t="s">
        <v>1308</v>
      </c>
      <c r="B123" s="504" t="s">
        <v>1309</v>
      </c>
      <c r="C123" s="504" t="s">
        <v>1310</v>
      </c>
      <c r="D123" s="568"/>
      <c r="E123" s="89">
        <v>30</v>
      </c>
      <c r="F123" s="92"/>
      <c r="G123" s="92"/>
      <c r="H123" s="88"/>
      <c r="I123" s="91">
        <v>30</v>
      </c>
      <c r="J123" s="88"/>
      <c r="K123" s="92"/>
      <c r="L123" s="91">
        <v>30</v>
      </c>
      <c r="M123" s="604"/>
      <c r="N123" s="604"/>
      <c r="O123" s="604"/>
      <c r="P123" s="553">
        <v>305575</v>
      </c>
      <c r="Q123" s="401"/>
      <c r="R123" s="152"/>
      <c r="S123" s="602" t="s">
        <v>1282</v>
      </c>
    </row>
    <row r="124" spans="1:19" ht="54" customHeight="1">
      <c r="A124" s="567" t="s">
        <v>1311</v>
      </c>
      <c r="B124" s="567" t="s">
        <v>1312</v>
      </c>
      <c r="C124" s="567" t="s">
        <v>1313</v>
      </c>
      <c r="D124" s="89">
        <v>1</v>
      </c>
      <c r="E124" s="568"/>
      <c r="F124" s="604"/>
      <c r="G124" s="604"/>
      <c r="H124" s="568"/>
      <c r="I124" s="604"/>
      <c r="J124" s="568"/>
      <c r="K124" s="604"/>
      <c r="L124" s="604"/>
      <c r="M124" s="604"/>
      <c r="N124" s="604"/>
      <c r="O124" s="604"/>
      <c r="P124" s="605"/>
      <c r="Q124" s="401"/>
      <c r="R124" s="152"/>
      <c r="S124" s="602" t="s">
        <v>1314</v>
      </c>
    </row>
    <row r="125" spans="1:19" ht="63" customHeight="1">
      <c r="A125" s="504" t="s">
        <v>1315</v>
      </c>
      <c r="B125" s="504" t="s">
        <v>1316</v>
      </c>
      <c r="C125" s="504" t="s">
        <v>1317</v>
      </c>
      <c r="D125" s="89">
        <v>1</v>
      </c>
      <c r="E125" s="568"/>
      <c r="F125" s="604"/>
      <c r="G125" s="604"/>
      <c r="H125" s="568"/>
      <c r="I125" s="604"/>
      <c r="J125" s="568"/>
      <c r="K125" s="604"/>
      <c r="L125" s="604"/>
      <c r="M125" s="604"/>
      <c r="N125" s="604"/>
      <c r="O125" s="604"/>
      <c r="P125" s="605"/>
      <c r="Q125" s="401"/>
      <c r="R125" s="152"/>
      <c r="S125" s="602" t="s">
        <v>1314</v>
      </c>
    </row>
    <row r="126" spans="1:19" ht="54" customHeight="1">
      <c r="A126" s="504" t="s">
        <v>1318</v>
      </c>
      <c r="B126" s="504" t="s">
        <v>1319</v>
      </c>
      <c r="C126" s="192" t="s">
        <v>1320</v>
      </c>
      <c r="D126" s="89">
        <v>4</v>
      </c>
      <c r="E126" s="89">
        <v>3</v>
      </c>
      <c r="F126" s="89">
        <v>3</v>
      </c>
      <c r="G126" s="92"/>
      <c r="H126" s="568"/>
      <c r="I126" s="604"/>
      <c r="J126" s="568"/>
      <c r="K126" s="604"/>
      <c r="L126" s="604"/>
      <c r="M126" s="604"/>
      <c r="N126" s="604"/>
      <c r="O126" s="604"/>
      <c r="P126" s="605"/>
      <c r="Q126" s="87"/>
      <c r="R126" s="152"/>
      <c r="S126" s="88" t="s">
        <v>1282</v>
      </c>
    </row>
    <row r="127" spans="1:19" ht="66.75" customHeight="1">
      <c r="A127" s="504" t="s">
        <v>1321</v>
      </c>
      <c r="B127" s="504" t="s">
        <v>1322</v>
      </c>
      <c r="C127" s="149" t="s">
        <v>1323</v>
      </c>
      <c r="D127" s="90"/>
      <c r="E127" s="89">
        <v>1</v>
      </c>
      <c r="F127" s="91">
        <v>1</v>
      </c>
      <c r="G127" s="91">
        <v>1</v>
      </c>
      <c r="H127" s="89">
        <v>1</v>
      </c>
      <c r="I127" s="91">
        <v>1</v>
      </c>
      <c r="J127" s="568"/>
      <c r="K127" s="604"/>
      <c r="L127" s="604"/>
      <c r="M127" s="604"/>
      <c r="N127" s="604"/>
      <c r="O127" s="604"/>
      <c r="P127" s="605"/>
      <c r="Q127" s="87"/>
      <c r="R127" s="152"/>
      <c r="S127" s="88" t="s">
        <v>1282</v>
      </c>
    </row>
    <row r="128" spans="1:19" ht="43.5" customHeight="1">
      <c r="A128" s="504" t="s">
        <v>1324</v>
      </c>
      <c r="B128" s="504" t="s">
        <v>1163</v>
      </c>
      <c r="C128" s="607" t="s">
        <v>1164</v>
      </c>
      <c r="D128" s="87"/>
      <c r="E128" s="89">
        <v>1</v>
      </c>
      <c r="F128" s="608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152"/>
      <c r="S128" s="88" t="s">
        <v>1282</v>
      </c>
    </row>
    <row r="129" spans="1:19" ht="43.5" thickBot="1">
      <c r="A129" s="567" t="s">
        <v>1325</v>
      </c>
      <c r="B129" s="567" t="s">
        <v>1326</v>
      </c>
      <c r="C129" s="609" t="s">
        <v>1327</v>
      </c>
      <c r="D129" s="556"/>
      <c r="E129" s="91">
        <v>2</v>
      </c>
      <c r="F129" s="610">
        <v>2</v>
      </c>
      <c r="G129" s="91">
        <v>2</v>
      </c>
      <c r="H129" s="91">
        <v>3</v>
      </c>
      <c r="I129" s="91">
        <v>2</v>
      </c>
      <c r="J129" s="91">
        <v>2</v>
      </c>
      <c r="K129" s="91">
        <v>3</v>
      </c>
      <c r="L129" s="91">
        <v>2</v>
      </c>
      <c r="M129" s="91">
        <v>2</v>
      </c>
      <c r="N129" s="152"/>
      <c r="O129" s="152"/>
      <c r="P129" s="611"/>
      <c r="Q129" s="152"/>
      <c r="R129" s="152"/>
      <c r="S129" s="88" t="s">
        <v>1328</v>
      </c>
    </row>
    <row r="130" spans="1:19" ht="16.5" thickBot="1">
      <c r="A130" s="612"/>
      <c r="B130" s="612"/>
      <c r="C130" s="612"/>
      <c r="D130" s="612"/>
      <c r="E130" s="612"/>
      <c r="F130" s="612"/>
      <c r="G130" s="612"/>
      <c r="H130" s="612"/>
      <c r="I130" s="612"/>
      <c r="J130" s="612"/>
      <c r="K130" s="612"/>
      <c r="L130" s="612"/>
      <c r="M130" s="612"/>
      <c r="N130" s="612"/>
      <c r="O130" s="612"/>
      <c r="P130" s="613">
        <f>SUM(P14:P129)</f>
        <v>5385575</v>
      </c>
      <c r="Q130" s="612"/>
      <c r="R130" s="614"/>
      <c r="S130" s="615"/>
    </row>
    <row r="131" spans="1:19" ht="15.75">
      <c r="A131" s="612" t="s">
        <v>447</v>
      </c>
      <c r="B131" s="612"/>
      <c r="C131" s="612"/>
      <c r="D131" s="612"/>
      <c r="E131" s="612"/>
      <c r="F131" s="612"/>
      <c r="G131" s="612"/>
      <c r="H131" s="612"/>
      <c r="I131" s="612"/>
      <c r="J131" s="612"/>
      <c r="K131" s="612"/>
      <c r="L131" s="612"/>
      <c r="M131" s="612"/>
      <c r="N131" s="612"/>
      <c r="O131" s="612"/>
      <c r="P131" s="612"/>
      <c r="Q131" s="612"/>
      <c r="R131" s="612"/>
      <c r="S131" s="615"/>
    </row>
    <row r="132" spans="1:19" ht="15.75">
      <c r="A132" s="612"/>
      <c r="B132" s="612"/>
      <c r="C132" s="612"/>
      <c r="D132" s="612"/>
      <c r="E132" s="612"/>
      <c r="F132" s="612"/>
      <c r="G132" s="612"/>
      <c r="H132" s="612"/>
      <c r="I132" s="612"/>
      <c r="J132" s="612"/>
      <c r="K132" s="612"/>
      <c r="L132" s="612"/>
      <c r="M132" s="612"/>
      <c r="N132" s="612"/>
      <c r="O132" s="612"/>
      <c r="P132" s="616"/>
      <c r="Q132" s="612"/>
      <c r="R132" s="617"/>
      <c r="S132" s="615"/>
    </row>
    <row r="133" spans="1:19" ht="15.75">
      <c r="A133" s="612"/>
      <c r="B133" s="612"/>
      <c r="C133" s="612"/>
      <c r="D133" s="612"/>
      <c r="E133" s="612"/>
      <c r="F133" s="612"/>
      <c r="G133" s="612"/>
      <c r="H133" s="612"/>
      <c r="I133" s="612"/>
      <c r="J133" s="612"/>
      <c r="K133" s="612"/>
      <c r="L133" s="612"/>
      <c r="M133" s="612"/>
      <c r="N133" s="612"/>
      <c r="O133" s="612"/>
      <c r="P133" s="612"/>
      <c r="Q133" s="612"/>
      <c r="R133" s="612"/>
      <c r="S133" s="615"/>
    </row>
    <row r="134" spans="1:19" ht="15.75">
      <c r="A134" s="612"/>
      <c r="B134" s="612"/>
      <c r="C134" s="612"/>
      <c r="D134" s="612"/>
      <c r="E134" s="612"/>
      <c r="F134" s="612"/>
      <c r="G134" s="612"/>
      <c r="H134" s="612"/>
      <c r="I134" s="612"/>
      <c r="J134" s="612"/>
      <c r="K134" s="612"/>
      <c r="L134" s="612"/>
      <c r="M134" s="612"/>
      <c r="N134" s="612"/>
      <c r="O134" s="612"/>
      <c r="P134" s="617"/>
      <c r="Q134" s="612"/>
      <c r="R134" s="612"/>
      <c r="S134" s="615"/>
    </row>
    <row r="135" spans="1:19" ht="15.75">
      <c r="A135" s="612"/>
      <c r="B135" s="612"/>
      <c r="C135" s="612"/>
      <c r="D135" s="612"/>
      <c r="E135" s="612"/>
      <c r="F135" s="612"/>
      <c r="G135" s="612"/>
      <c r="H135" s="612"/>
      <c r="I135" s="612"/>
      <c r="J135" s="612"/>
      <c r="K135" s="612"/>
      <c r="L135" s="612"/>
      <c r="M135" s="612"/>
      <c r="N135" s="612"/>
      <c r="O135" s="612"/>
      <c r="P135" s="617"/>
      <c r="Q135" s="612"/>
      <c r="R135" s="612"/>
      <c r="S135" s="615"/>
    </row>
    <row r="136" spans="1:19" ht="15.75">
      <c r="A136" s="612"/>
      <c r="B136" s="612"/>
      <c r="C136" s="612"/>
      <c r="D136" s="612"/>
      <c r="E136" s="612"/>
      <c r="F136" s="612"/>
      <c r="G136" s="612"/>
      <c r="H136" s="612"/>
      <c r="I136" s="612"/>
      <c r="J136" s="612"/>
      <c r="K136" s="612"/>
      <c r="L136" s="612"/>
      <c r="M136" s="612"/>
      <c r="N136" s="612"/>
      <c r="O136" s="612"/>
      <c r="P136" s="616"/>
      <c r="Q136" s="612"/>
      <c r="R136" s="612"/>
      <c r="S136" s="615"/>
    </row>
    <row r="137" spans="1:19" ht="15.75">
      <c r="A137" s="612"/>
      <c r="B137" s="612"/>
      <c r="C137" s="612"/>
      <c r="D137" s="612"/>
      <c r="E137" s="612"/>
      <c r="F137" s="612"/>
      <c r="G137" s="612"/>
      <c r="H137" s="612"/>
      <c r="I137" s="612"/>
      <c r="J137" s="612"/>
      <c r="K137" s="612"/>
      <c r="L137" s="612"/>
      <c r="M137" s="612"/>
      <c r="N137" s="612"/>
      <c r="O137" s="612"/>
      <c r="P137" s="612"/>
      <c r="Q137" s="612"/>
      <c r="R137" s="612"/>
      <c r="S137" s="615"/>
    </row>
    <row r="138" spans="1:19" ht="15.75">
      <c r="A138" s="612"/>
      <c r="B138" s="612"/>
      <c r="C138" s="612"/>
      <c r="D138" s="612"/>
      <c r="E138" s="612"/>
      <c r="F138" s="612"/>
      <c r="G138" s="612"/>
      <c r="H138" s="612"/>
      <c r="I138" s="612"/>
      <c r="J138" s="612"/>
      <c r="K138" s="612"/>
      <c r="L138" s="612"/>
      <c r="M138" s="612"/>
      <c r="N138" s="612"/>
      <c r="O138" s="612"/>
      <c r="P138" s="612"/>
      <c r="Q138" s="612"/>
      <c r="R138" s="612"/>
      <c r="S138" s="615"/>
    </row>
    <row r="139" spans="1:19" ht="15.75">
      <c r="A139" s="612"/>
      <c r="B139" s="612"/>
      <c r="C139" s="612"/>
      <c r="D139" s="612"/>
      <c r="E139" s="612"/>
      <c r="F139" s="612"/>
      <c r="G139" s="612"/>
      <c r="H139" s="612"/>
      <c r="I139" s="612"/>
      <c r="J139" s="612"/>
      <c r="K139" s="612"/>
      <c r="L139" s="612"/>
      <c r="M139" s="612"/>
      <c r="N139" s="612"/>
      <c r="O139" s="612"/>
      <c r="P139" s="612"/>
      <c r="Q139" s="612"/>
      <c r="R139" s="612"/>
      <c r="S139" s="615"/>
    </row>
    <row r="140" spans="1:19" ht="15.75">
      <c r="A140" s="612"/>
      <c r="B140" s="612"/>
      <c r="C140" s="612"/>
      <c r="D140" s="612"/>
      <c r="E140" s="612"/>
      <c r="F140" s="612"/>
      <c r="G140" s="612"/>
      <c r="H140" s="612"/>
      <c r="I140" s="612"/>
      <c r="J140" s="612"/>
      <c r="K140" s="612"/>
      <c r="L140" s="612"/>
      <c r="M140" s="612"/>
      <c r="N140" s="612"/>
      <c r="O140" s="612"/>
      <c r="P140" s="612"/>
      <c r="Q140" s="612"/>
      <c r="R140" s="612"/>
      <c r="S140" s="615"/>
    </row>
    <row r="141" spans="1:19" ht="15.75">
      <c r="A141" s="612"/>
      <c r="B141" s="612"/>
      <c r="C141" s="612"/>
      <c r="D141" s="612"/>
      <c r="E141" s="612"/>
      <c r="F141" s="612"/>
      <c r="G141" s="612"/>
      <c r="H141" s="612"/>
      <c r="I141" s="612"/>
      <c r="J141" s="612"/>
      <c r="K141" s="612"/>
      <c r="L141" s="612"/>
      <c r="M141" s="612"/>
      <c r="N141" s="612"/>
      <c r="O141" s="612"/>
      <c r="P141" s="612"/>
      <c r="Q141" s="612"/>
      <c r="R141" s="612"/>
      <c r="S141" s="615"/>
    </row>
    <row r="142" spans="1:19" ht="15.75">
      <c r="A142" s="612"/>
      <c r="B142" s="612"/>
      <c r="C142" s="612"/>
      <c r="D142" s="612"/>
      <c r="E142" s="612"/>
      <c r="F142" s="612"/>
      <c r="G142" s="612"/>
      <c r="H142" s="612"/>
      <c r="I142" s="612"/>
      <c r="J142" s="612"/>
      <c r="K142" s="612"/>
      <c r="L142" s="612"/>
      <c r="M142" s="612"/>
      <c r="N142" s="612"/>
      <c r="O142" s="612"/>
      <c r="P142" s="612"/>
      <c r="Q142" s="612"/>
      <c r="R142" s="612"/>
      <c r="S142" s="615"/>
    </row>
    <row r="143" spans="1:19" ht="15.75">
      <c r="A143" s="618"/>
      <c r="B143" s="612"/>
      <c r="C143" s="612"/>
      <c r="D143" s="612"/>
      <c r="E143" s="612"/>
      <c r="F143" s="612"/>
      <c r="G143" s="612"/>
      <c r="H143" s="612"/>
      <c r="I143" s="612"/>
      <c r="J143" s="612"/>
      <c r="K143" s="612"/>
      <c r="L143" s="612"/>
      <c r="M143" s="612"/>
      <c r="N143" s="612"/>
      <c r="O143" s="612"/>
      <c r="P143" s="612"/>
      <c r="Q143" s="612"/>
      <c r="R143" s="612"/>
      <c r="S143" s="615"/>
    </row>
    <row r="144" spans="1:19" ht="15.75">
      <c r="A144" s="612"/>
      <c r="B144" s="612"/>
      <c r="C144" s="612"/>
      <c r="D144" s="612"/>
      <c r="E144" s="612"/>
      <c r="F144" s="612"/>
      <c r="G144" s="612"/>
      <c r="H144" s="612"/>
      <c r="I144" s="612"/>
      <c r="J144" s="612"/>
      <c r="K144" s="612"/>
      <c r="L144" s="612"/>
      <c r="M144" s="612"/>
      <c r="N144" s="612"/>
      <c r="O144" s="612"/>
      <c r="P144" s="612"/>
      <c r="Q144" s="612"/>
      <c r="R144" s="612"/>
      <c r="S144" s="615"/>
    </row>
  </sheetData>
  <mergeCells count="10">
    <mergeCell ref="A11:A12"/>
    <mergeCell ref="B11:B12"/>
    <mergeCell ref="C11:C12"/>
    <mergeCell ref="A1:S1"/>
    <mergeCell ref="A2:S2"/>
    <mergeCell ref="A3:S3"/>
    <mergeCell ref="D11:F11"/>
    <mergeCell ref="G11:I11"/>
    <mergeCell ref="J11:L11"/>
    <mergeCell ref="M11:O11"/>
  </mergeCells>
  <pageMargins left="0.17" right="0.17" top="0.75" bottom="0.65" header="0.3" footer="0.3"/>
  <pageSetup paperSize="5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view="pageBreakPreview" zoomScale="60" zoomScaleNormal="100" workbookViewId="0">
      <selection activeCell="C15" sqref="C15"/>
    </sheetView>
  </sheetViews>
  <sheetFormatPr baseColWidth="10" defaultColWidth="11.42578125" defaultRowHeight="12"/>
  <cols>
    <col min="1" max="1" width="47.28515625" style="630" customWidth="1"/>
    <col min="2" max="2" width="34.42578125" style="630" customWidth="1"/>
    <col min="3" max="3" width="18.42578125" style="630" customWidth="1"/>
    <col min="4" max="4" width="5.140625" style="630" customWidth="1"/>
    <col min="5" max="5" width="5.5703125" style="630" customWidth="1"/>
    <col min="6" max="6" width="5.85546875" style="630" customWidth="1"/>
    <col min="7" max="7" width="5.140625" style="630" customWidth="1"/>
    <col min="8" max="8" width="6.42578125" style="630" customWidth="1"/>
    <col min="9" max="9" width="5.42578125" style="630" customWidth="1"/>
    <col min="10" max="10" width="6.140625" style="630" customWidth="1"/>
    <col min="11" max="11" width="5.7109375" style="630" customWidth="1"/>
    <col min="12" max="12" width="5.140625" style="630" customWidth="1"/>
    <col min="13" max="13" width="5" style="630" customWidth="1"/>
    <col min="14" max="14" width="6.140625" style="635" customWidth="1"/>
    <col min="15" max="15" width="5" style="630" customWidth="1"/>
    <col min="16" max="16" width="18.85546875" style="630" customWidth="1"/>
    <col min="17" max="17" width="10.28515625" style="630" customWidth="1"/>
    <col min="18" max="18" width="11.5703125" style="630" customWidth="1"/>
    <col min="19" max="20" width="1" style="630" hidden="1" customWidth="1"/>
    <col min="21" max="16384" width="11.42578125" style="630"/>
  </cols>
  <sheetData>
    <row r="1" spans="1:18" ht="33" customHeight="1">
      <c r="A1" s="804" t="s">
        <v>0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</row>
    <row r="2" spans="1:18" ht="22.5" customHeight="1">
      <c r="A2" s="805" t="s">
        <v>1</v>
      </c>
      <c r="B2" s="805"/>
      <c r="C2" s="805"/>
      <c r="D2" s="805"/>
      <c r="E2" s="805"/>
      <c r="F2" s="805"/>
      <c r="G2" s="805"/>
      <c r="H2" s="805"/>
      <c r="I2" s="805"/>
      <c r="J2" s="805"/>
      <c r="K2" s="805"/>
      <c r="L2" s="805"/>
      <c r="M2" s="805"/>
      <c r="N2" s="805"/>
      <c r="O2" s="805"/>
      <c r="P2" s="805"/>
      <c r="Q2" s="805"/>
    </row>
    <row r="3" spans="1:18" ht="27.75" customHeight="1">
      <c r="A3" s="827" t="s">
        <v>2</v>
      </c>
      <c r="B3" s="827"/>
      <c r="C3" s="827"/>
      <c r="D3" s="827"/>
      <c r="E3" s="827"/>
      <c r="F3" s="827"/>
      <c r="G3" s="827"/>
      <c r="H3" s="827"/>
      <c r="I3" s="827"/>
      <c r="J3" s="827"/>
      <c r="K3" s="827"/>
      <c r="L3" s="827"/>
      <c r="M3" s="827"/>
      <c r="N3" s="827"/>
      <c r="O3" s="827"/>
      <c r="P3" s="827"/>
      <c r="Q3" s="827"/>
    </row>
    <row r="4" spans="1:18" ht="18.75">
      <c r="A4" s="807" t="s">
        <v>1436</v>
      </c>
      <c r="B4" s="807"/>
      <c r="C4" s="80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5"/>
    </row>
    <row r="5" spans="1:18" ht="27" customHeight="1">
      <c r="A5" s="15" t="s">
        <v>1857</v>
      </c>
      <c r="B5" s="15"/>
      <c r="C5" s="15"/>
      <c r="D5" s="12"/>
      <c r="E5" s="12"/>
      <c r="F5" s="9"/>
      <c r="G5" s="9"/>
      <c r="H5" s="9"/>
      <c r="I5" s="9"/>
      <c r="J5" s="9"/>
      <c r="K5" s="9"/>
      <c r="L5" s="9"/>
      <c r="M5" s="9"/>
      <c r="N5" s="632"/>
      <c r="O5" s="9"/>
      <c r="P5" s="5"/>
      <c r="Q5" s="5"/>
    </row>
    <row r="6" spans="1:18" ht="17.25">
      <c r="A6" s="15" t="s">
        <v>4</v>
      </c>
      <c r="B6" s="12"/>
      <c r="C6" s="175"/>
      <c r="D6" s="12"/>
      <c r="E6" s="12"/>
      <c r="F6" s="12"/>
      <c r="G6" s="12"/>
      <c r="H6" s="12"/>
      <c r="I6" s="12"/>
      <c r="J6" s="12"/>
      <c r="K6" s="12"/>
      <c r="L6" s="12"/>
      <c r="M6" s="12"/>
      <c r="N6" s="633"/>
      <c r="O6" s="12"/>
      <c r="P6" s="13"/>
      <c r="Q6" s="5"/>
    </row>
    <row r="7" spans="1:18" ht="17.25">
      <c r="A7" s="12" t="s">
        <v>5</v>
      </c>
      <c r="B7" s="12"/>
      <c r="C7" s="175"/>
      <c r="D7" s="12"/>
      <c r="E7" s="12"/>
      <c r="F7" s="15"/>
      <c r="G7" s="15"/>
      <c r="H7" s="15"/>
      <c r="I7" s="15"/>
      <c r="J7" s="15"/>
      <c r="K7" s="15"/>
      <c r="L7" s="15"/>
      <c r="M7" s="15"/>
      <c r="N7" s="634"/>
      <c r="O7" s="15"/>
      <c r="P7" s="15"/>
      <c r="Q7" s="5"/>
    </row>
    <row r="8" spans="1:18" ht="17.25">
      <c r="A8" s="12" t="s">
        <v>6</v>
      </c>
      <c r="B8" s="12"/>
      <c r="C8" s="175"/>
      <c r="D8" s="12"/>
      <c r="E8" s="12"/>
      <c r="F8" s="15"/>
      <c r="G8" s="15"/>
      <c r="H8" s="15"/>
      <c r="I8" s="15"/>
      <c r="J8" s="15"/>
      <c r="K8" s="15"/>
      <c r="L8" s="15"/>
      <c r="M8" s="15"/>
      <c r="N8" s="634"/>
      <c r="O8" s="15"/>
      <c r="P8" s="15"/>
      <c r="Q8" s="5"/>
    </row>
    <row r="9" spans="1:18" ht="17.25">
      <c r="A9" s="808" t="s">
        <v>7</v>
      </c>
      <c r="B9" s="808"/>
      <c r="C9" s="808"/>
      <c r="D9" s="808"/>
      <c r="E9" s="808"/>
      <c r="F9" s="808"/>
      <c r="G9" s="808"/>
      <c r="H9" s="808"/>
      <c r="I9" s="808"/>
      <c r="J9" s="808"/>
      <c r="K9" s="808"/>
      <c r="L9" s="808"/>
      <c r="M9" s="808"/>
      <c r="N9" s="808"/>
      <c r="O9" s="15"/>
      <c r="P9" s="15"/>
      <c r="Q9" s="5"/>
    </row>
    <row r="10" spans="1:18" ht="17.25">
      <c r="A10" s="18" t="s">
        <v>8</v>
      </c>
      <c r="B10" s="19"/>
      <c r="C10" s="19"/>
      <c r="D10" s="17"/>
      <c r="E10" s="17"/>
      <c r="F10" s="17"/>
      <c r="G10" s="17"/>
      <c r="H10" s="17"/>
      <c r="I10" s="17"/>
      <c r="J10" s="15"/>
      <c r="K10" s="15"/>
      <c r="L10" s="15"/>
      <c r="M10" s="15"/>
      <c r="N10" s="634"/>
      <c r="O10" s="15"/>
      <c r="P10" s="15"/>
      <c r="Q10" s="5"/>
    </row>
    <row r="11" spans="1:18" ht="15" customHeight="1">
      <c r="A11" s="809" t="s">
        <v>138</v>
      </c>
      <c r="B11" s="809" t="s">
        <v>10</v>
      </c>
      <c r="C11" s="829" t="s">
        <v>11</v>
      </c>
      <c r="D11" s="831" t="s">
        <v>12</v>
      </c>
      <c r="E11" s="831"/>
      <c r="F11" s="831"/>
      <c r="G11" s="828" t="s">
        <v>13</v>
      </c>
      <c r="H11" s="828"/>
      <c r="I11" s="828"/>
      <c r="J11" s="828" t="s">
        <v>14</v>
      </c>
      <c r="K11" s="828"/>
      <c r="L11" s="828"/>
      <c r="M11" s="828" t="s">
        <v>15</v>
      </c>
      <c r="N11" s="828"/>
      <c r="O11" s="828"/>
      <c r="P11" s="828" t="s">
        <v>16</v>
      </c>
      <c r="Q11" s="828"/>
      <c r="R11" s="828"/>
    </row>
    <row r="12" spans="1:18" ht="27" customHeight="1">
      <c r="A12" s="810"/>
      <c r="B12" s="810"/>
      <c r="C12" s="830"/>
      <c r="D12" s="181" t="s">
        <v>18</v>
      </c>
      <c r="E12" s="181" t="s">
        <v>19</v>
      </c>
      <c r="F12" s="181" t="s">
        <v>20</v>
      </c>
      <c r="G12" s="181" t="s">
        <v>21</v>
      </c>
      <c r="H12" s="181" t="s">
        <v>22</v>
      </c>
      <c r="I12" s="181" t="s">
        <v>23</v>
      </c>
      <c r="J12" s="181" t="s">
        <v>24</v>
      </c>
      <c r="K12" s="181" t="s">
        <v>25</v>
      </c>
      <c r="L12" s="181" t="s">
        <v>26</v>
      </c>
      <c r="M12" s="181" t="s">
        <v>27</v>
      </c>
      <c r="N12" s="181" t="s">
        <v>28</v>
      </c>
      <c r="O12" s="181" t="s">
        <v>29</v>
      </c>
      <c r="P12" s="182" t="s">
        <v>30</v>
      </c>
      <c r="Q12" s="181" t="s">
        <v>31</v>
      </c>
      <c r="R12" s="181" t="s">
        <v>32</v>
      </c>
    </row>
    <row r="13" spans="1:18" ht="50.25" customHeight="1">
      <c r="A13" s="24" t="s">
        <v>1437</v>
      </c>
      <c r="B13" s="24" t="s">
        <v>1438</v>
      </c>
      <c r="C13" s="24" t="s">
        <v>1439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33"/>
      <c r="O13" s="25"/>
      <c r="P13" s="232">
        <v>129357.4</v>
      </c>
      <c r="Q13" s="24"/>
      <c r="R13" s="24"/>
    </row>
    <row r="14" spans="1:18" ht="35.25" customHeight="1">
      <c r="A14" s="487" t="s">
        <v>1440</v>
      </c>
      <c r="B14" s="487" t="s">
        <v>1441</v>
      </c>
      <c r="C14" s="147" t="s">
        <v>1442</v>
      </c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636"/>
      <c r="O14" s="92"/>
      <c r="P14" s="636">
        <v>11357</v>
      </c>
      <c r="Q14" s="637"/>
      <c r="R14" s="137"/>
    </row>
    <row r="15" spans="1:18" ht="36.75" customHeight="1">
      <c r="A15" s="500" t="s">
        <v>1443</v>
      </c>
      <c r="B15" s="500" t="s">
        <v>1444</v>
      </c>
      <c r="C15" s="149" t="s">
        <v>1445</v>
      </c>
      <c r="D15" s="91">
        <v>2</v>
      </c>
      <c r="E15" s="91">
        <v>1</v>
      </c>
      <c r="F15" s="92"/>
      <c r="G15" s="91">
        <v>1</v>
      </c>
      <c r="H15" s="92"/>
      <c r="I15" s="91">
        <v>3</v>
      </c>
      <c r="J15" s="91">
        <v>1</v>
      </c>
      <c r="K15" s="91">
        <v>4</v>
      </c>
      <c r="L15" s="91">
        <v>4</v>
      </c>
      <c r="M15" s="91">
        <v>1</v>
      </c>
      <c r="N15" s="97"/>
      <c r="O15" s="97"/>
      <c r="P15" s="636"/>
      <c r="Q15" s="637"/>
      <c r="R15" s="137"/>
    </row>
    <row r="16" spans="1:18" ht="35.25" customHeight="1">
      <c r="A16" s="500" t="s">
        <v>1446</v>
      </c>
      <c r="B16" s="500" t="s">
        <v>1447</v>
      </c>
      <c r="C16" s="149" t="s">
        <v>1445</v>
      </c>
      <c r="D16" s="91">
        <v>2</v>
      </c>
      <c r="E16" s="91">
        <v>2</v>
      </c>
      <c r="F16" s="92"/>
      <c r="G16" s="92"/>
      <c r="H16" s="91">
        <v>1</v>
      </c>
      <c r="I16" s="91">
        <v>2</v>
      </c>
      <c r="J16" s="91">
        <v>2</v>
      </c>
      <c r="K16" s="91">
        <v>2</v>
      </c>
      <c r="L16" s="91">
        <v>2</v>
      </c>
      <c r="M16" s="92"/>
      <c r="N16" s="91">
        <v>1</v>
      </c>
      <c r="O16" s="91">
        <v>1</v>
      </c>
      <c r="P16" s="636"/>
      <c r="Q16" s="637"/>
      <c r="R16" s="137"/>
    </row>
    <row r="17" spans="1:18" ht="66" customHeight="1">
      <c r="A17" s="487" t="s">
        <v>1448</v>
      </c>
      <c r="B17" s="487" t="s">
        <v>1449</v>
      </c>
      <c r="C17" s="147" t="s">
        <v>1450</v>
      </c>
      <c r="D17" s="97"/>
      <c r="E17" s="91">
        <v>8</v>
      </c>
      <c r="F17" s="92"/>
      <c r="G17" s="92"/>
      <c r="H17" s="91">
        <v>8</v>
      </c>
      <c r="I17" s="92"/>
      <c r="J17" s="91">
        <v>5</v>
      </c>
      <c r="K17" s="92"/>
      <c r="L17" s="92"/>
      <c r="M17" s="91">
        <v>4</v>
      </c>
      <c r="N17" s="636"/>
      <c r="O17" s="92"/>
      <c r="P17" s="636">
        <v>12000</v>
      </c>
      <c r="Q17" s="637"/>
      <c r="R17" s="137"/>
    </row>
    <row r="18" spans="1:18" ht="36.75" customHeight="1">
      <c r="A18" s="500" t="s">
        <v>1451</v>
      </c>
      <c r="B18" s="500" t="s">
        <v>1452</v>
      </c>
      <c r="C18" s="86" t="s">
        <v>1453</v>
      </c>
      <c r="D18" s="92"/>
      <c r="E18" s="91">
        <v>3</v>
      </c>
      <c r="F18" s="92"/>
      <c r="G18" s="92"/>
      <c r="H18" s="91">
        <v>3</v>
      </c>
      <c r="I18" s="92"/>
      <c r="J18" s="91">
        <v>3</v>
      </c>
      <c r="K18" s="97"/>
      <c r="L18" s="91">
        <v>3</v>
      </c>
      <c r="M18" s="91">
        <v>3</v>
      </c>
      <c r="N18" s="638"/>
      <c r="O18" s="92"/>
      <c r="P18" s="638"/>
      <c r="Q18" s="637"/>
      <c r="R18" s="137"/>
    </row>
    <row r="19" spans="1:18" ht="48.75" customHeight="1">
      <c r="A19" s="108" t="s">
        <v>1454</v>
      </c>
      <c r="B19" s="500" t="s">
        <v>1455</v>
      </c>
      <c r="C19" s="86" t="s">
        <v>1456</v>
      </c>
      <c r="D19" s="92"/>
      <c r="E19" s="91">
        <v>2</v>
      </c>
      <c r="F19" s="92"/>
      <c r="G19" s="92"/>
      <c r="H19" s="91">
        <v>2</v>
      </c>
      <c r="I19" s="92"/>
      <c r="J19" s="91">
        <v>2</v>
      </c>
      <c r="K19" s="97"/>
      <c r="L19" s="91">
        <v>2</v>
      </c>
      <c r="M19" s="97"/>
      <c r="N19" s="91">
        <v>2</v>
      </c>
      <c r="O19" s="92"/>
      <c r="P19" s="638"/>
      <c r="Q19" s="637"/>
      <c r="R19" s="137"/>
    </row>
    <row r="20" spans="1:18" ht="48.75" customHeight="1">
      <c r="A20" s="639" t="s">
        <v>1457</v>
      </c>
      <c r="B20" s="487" t="s">
        <v>1458</v>
      </c>
      <c r="C20" s="199" t="s">
        <v>1459</v>
      </c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638"/>
      <c r="O20" s="92"/>
      <c r="P20" s="638">
        <v>2323</v>
      </c>
      <c r="Q20" s="637"/>
      <c r="R20" s="137"/>
    </row>
    <row r="21" spans="1:18" ht="48.75" customHeight="1">
      <c r="A21" s="108" t="s">
        <v>1460</v>
      </c>
      <c r="B21" s="500" t="s">
        <v>1461</v>
      </c>
      <c r="C21" s="86" t="s">
        <v>1462</v>
      </c>
      <c r="D21" s="92"/>
      <c r="E21" s="91">
        <v>1</v>
      </c>
      <c r="F21" s="92"/>
      <c r="G21" s="92"/>
      <c r="H21" s="91">
        <v>1</v>
      </c>
      <c r="I21" s="92"/>
      <c r="J21" s="91">
        <v>1</v>
      </c>
      <c r="K21" s="97"/>
      <c r="L21" s="91">
        <v>1</v>
      </c>
      <c r="M21" s="97"/>
      <c r="N21" s="638"/>
      <c r="O21" s="92"/>
      <c r="P21" s="638"/>
      <c r="Q21" s="637"/>
      <c r="R21" s="137"/>
    </row>
    <row r="22" spans="1:18" ht="34.5" customHeight="1">
      <c r="A22" s="149" t="s">
        <v>1463</v>
      </c>
      <c r="B22" s="591" t="s">
        <v>1464</v>
      </c>
      <c r="C22" s="86" t="s">
        <v>1465</v>
      </c>
      <c r="D22" s="92"/>
      <c r="E22" s="91">
        <v>1</v>
      </c>
      <c r="F22" s="92"/>
      <c r="G22" s="92"/>
      <c r="H22" s="91">
        <v>1</v>
      </c>
      <c r="I22" s="92"/>
      <c r="J22" s="91">
        <v>1</v>
      </c>
      <c r="K22" s="97"/>
      <c r="L22" s="91">
        <v>1</v>
      </c>
      <c r="M22" s="97"/>
      <c r="N22" s="638"/>
      <c r="O22" s="92"/>
      <c r="P22" s="638"/>
      <c r="Q22" s="637"/>
      <c r="R22" s="137"/>
    </row>
    <row r="23" spans="1:18" ht="30.75" customHeight="1">
      <c r="A23" s="108" t="s">
        <v>1466</v>
      </c>
      <c r="B23" s="500" t="s">
        <v>1467</v>
      </c>
      <c r="C23" s="86" t="s">
        <v>1468</v>
      </c>
      <c r="D23" s="92"/>
      <c r="E23" s="91">
        <v>1</v>
      </c>
      <c r="F23" s="92"/>
      <c r="G23" s="92"/>
      <c r="H23" s="91">
        <v>1</v>
      </c>
      <c r="I23" s="92"/>
      <c r="J23" s="97"/>
      <c r="K23" s="91">
        <v>1</v>
      </c>
      <c r="L23" s="97"/>
      <c r="M23" s="91">
        <v>1</v>
      </c>
      <c r="N23" s="638"/>
      <c r="O23" s="92"/>
      <c r="P23" s="638"/>
      <c r="Q23" s="637"/>
      <c r="R23" s="137"/>
    </row>
    <row r="24" spans="1:18" ht="49.5" customHeight="1">
      <c r="A24" s="108" t="s">
        <v>1469</v>
      </c>
      <c r="B24" s="500" t="s">
        <v>1470</v>
      </c>
      <c r="C24" s="86" t="s">
        <v>1471</v>
      </c>
      <c r="D24" s="91">
        <v>1</v>
      </c>
      <c r="E24" s="91">
        <v>1</v>
      </c>
      <c r="F24" s="91">
        <v>1</v>
      </c>
      <c r="G24" s="91">
        <v>1</v>
      </c>
      <c r="H24" s="91">
        <v>2</v>
      </c>
      <c r="I24" s="91">
        <v>5</v>
      </c>
      <c r="J24" s="91">
        <v>5</v>
      </c>
      <c r="K24" s="91">
        <v>2</v>
      </c>
      <c r="L24" s="91">
        <v>1</v>
      </c>
      <c r="M24" s="91">
        <v>1</v>
      </c>
      <c r="N24" s="638"/>
      <c r="O24" s="92"/>
      <c r="P24" s="638"/>
      <c r="Q24" s="637"/>
      <c r="R24" s="137"/>
    </row>
    <row r="25" spans="1:18" ht="71.25" customHeight="1">
      <c r="A25" s="639" t="s">
        <v>1472</v>
      </c>
      <c r="B25" s="487" t="s">
        <v>1473</v>
      </c>
      <c r="C25" s="199" t="s">
        <v>1474</v>
      </c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638"/>
      <c r="O25" s="92"/>
      <c r="P25" s="638"/>
      <c r="Q25" s="637"/>
      <c r="R25" s="137"/>
    </row>
    <row r="26" spans="1:18" ht="43.5" customHeight="1">
      <c r="A26" s="108" t="s">
        <v>1475</v>
      </c>
      <c r="B26" s="500" t="s">
        <v>1476</v>
      </c>
      <c r="C26" s="86" t="s">
        <v>1477</v>
      </c>
      <c r="D26" s="92"/>
      <c r="E26" s="92"/>
      <c r="F26" s="91">
        <v>1</v>
      </c>
      <c r="G26" s="92"/>
      <c r="H26" s="91">
        <v>1</v>
      </c>
      <c r="I26" s="92"/>
      <c r="J26" s="92"/>
      <c r="K26" s="97"/>
      <c r="L26" s="91">
        <v>1</v>
      </c>
      <c r="M26" s="97"/>
      <c r="N26" s="638"/>
      <c r="O26" s="92"/>
      <c r="P26" s="638"/>
      <c r="Q26" s="637"/>
      <c r="R26" s="137"/>
    </row>
    <row r="27" spans="1:18" ht="48.75" customHeight="1">
      <c r="A27" s="149" t="s">
        <v>1478</v>
      </c>
      <c r="B27" s="591" t="s">
        <v>1479</v>
      </c>
      <c r="C27" s="86" t="s">
        <v>1480</v>
      </c>
      <c r="D27" s="91">
        <v>10</v>
      </c>
      <c r="E27" s="91">
        <v>10</v>
      </c>
      <c r="F27" s="92"/>
      <c r="G27" s="92"/>
      <c r="H27" s="97"/>
      <c r="I27" s="92"/>
      <c r="J27" s="92"/>
      <c r="K27" s="97"/>
      <c r="L27" s="91">
        <v>10</v>
      </c>
      <c r="M27" s="97"/>
      <c r="N27" s="638"/>
      <c r="O27" s="92"/>
      <c r="P27" s="638"/>
      <c r="Q27" s="637"/>
      <c r="R27" s="137"/>
    </row>
    <row r="28" spans="1:18" ht="232.5" hidden="1" customHeight="1">
      <c r="A28" s="640" t="s">
        <v>1481</v>
      </c>
      <c r="B28" s="594" t="s">
        <v>1482</v>
      </c>
      <c r="C28" s="641" t="s">
        <v>1483</v>
      </c>
      <c r="D28" s="92"/>
      <c r="E28" s="92"/>
      <c r="F28" s="92"/>
      <c r="G28" s="92"/>
      <c r="H28" s="642"/>
      <c r="I28" s="92"/>
      <c r="J28" s="92"/>
      <c r="K28" s="97"/>
      <c r="L28" s="642"/>
      <c r="M28" s="97"/>
      <c r="N28" s="638"/>
      <c r="O28" s="92"/>
      <c r="P28" s="638"/>
      <c r="Q28" s="637"/>
      <c r="R28"/>
    </row>
    <row r="29" spans="1:18" ht="1.5" hidden="1" customHeight="1">
      <c r="A29" s="639" t="s">
        <v>1484</v>
      </c>
      <c r="B29" s="500" t="s">
        <v>1485</v>
      </c>
      <c r="C29" s="86" t="s">
        <v>1486</v>
      </c>
      <c r="D29" s="92"/>
      <c r="E29" s="642">
        <v>1</v>
      </c>
      <c r="F29" s="92"/>
      <c r="G29" s="92"/>
      <c r="H29" s="642">
        <v>1</v>
      </c>
      <c r="I29" s="92"/>
      <c r="J29" s="642">
        <v>1</v>
      </c>
      <c r="K29" s="97"/>
      <c r="L29" s="642">
        <v>1</v>
      </c>
      <c r="M29" s="97"/>
      <c r="N29" s="638"/>
      <c r="O29" s="92"/>
      <c r="P29" s="638"/>
      <c r="Q29" s="637"/>
      <c r="R29"/>
    </row>
    <row r="30" spans="1:18" ht="42.75" customHeight="1">
      <c r="A30" s="639" t="s">
        <v>1487</v>
      </c>
      <c r="B30" s="500" t="s">
        <v>1488</v>
      </c>
      <c r="C30" s="86" t="s">
        <v>1489</v>
      </c>
      <c r="D30" s="91">
        <v>1</v>
      </c>
      <c r="E30" s="91">
        <v>2</v>
      </c>
      <c r="F30" s="91">
        <v>1</v>
      </c>
      <c r="G30" s="91">
        <v>1</v>
      </c>
      <c r="H30" s="91">
        <v>1</v>
      </c>
      <c r="I30" s="91">
        <v>1</v>
      </c>
      <c r="J30" s="91">
        <v>2</v>
      </c>
      <c r="K30" s="91">
        <v>1</v>
      </c>
      <c r="L30" s="91">
        <v>2</v>
      </c>
      <c r="M30" s="91">
        <v>2</v>
      </c>
      <c r="N30" s="638"/>
      <c r="O30" s="92"/>
      <c r="P30" s="638"/>
      <c r="Q30" s="637"/>
      <c r="R30"/>
    </row>
    <row r="31" spans="1:18" ht="43.5" customHeight="1">
      <c r="A31" s="83" t="s">
        <v>1490</v>
      </c>
      <c r="B31" s="83" t="s">
        <v>1491</v>
      </c>
      <c r="C31" s="83" t="s">
        <v>1492</v>
      </c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643"/>
      <c r="O31" s="83"/>
      <c r="P31" s="232">
        <f>P32+P33+P34</f>
        <v>12000</v>
      </c>
      <c r="Q31" s="83"/>
      <c r="R31" s="83"/>
    </row>
    <row r="32" spans="1:18" ht="43.5" customHeight="1">
      <c r="A32" s="500" t="s">
        <v>1493</v>
      </c>
      <c r="B32" s="500" t="s">
        <v>1494</v>
      </c>
      <c r="C32" s="149" t="s">
        <v>1495</v>
      </c>
      <c r="D32" s="91">
        <v>1</v>
      </c>
      <c r="E32" s="91">
        <v>1</v>
      </c>
      <c r="F32" s="91">
        <v>2</v>
      </c>
      <c r="G32" s="91">
        <v>2</v>
      </c>
      <c r="H32" s="91">
        <v>2</v>
      </c>
      <c r="I32" s="91">
        <v>2</v>
      </c>
      <c r="J32" s="91">
        <v>3</v>
      </c>
      <c r="K32" s="91">
        <v>2</v>
      </c>
      <c r="L32" s="91">
        <v>2</v>
      </c>
      <c r="M32" s="91">
        <v>1</v>
      </c>
      <c r="N32" s="91">
        <v>1</v>
      </c>
      <c r="O32" s="91">
        <v>1</v>
      </c>
      <c r="P32" s="638">
        <v>12000</v>
      </c>
      <c r="Q32" s="637"/>
      <c r="R32" s="137"/>
    </row>
    <row r="33" spans="1:19" ht="48" customHeight="1">
      <c r="A33" s="500" t="s">
        <v>1496</v>
      </c>
      <c r="B33" s="500" t="s">
        <v>1497</v>
      </c>
      <c r="C33" s="149" t="s">
        <v>1498</v>
      </c>
      <c r="D33" s="97"/>
      <c r="E33" s="91">
        <v>2</v>
      </c>
      <c r="F33" s="91">
        <v>1</v>
      </c>
      <c r="G33" s="97"/>
      <c r="H33" s="91">
        <v>2</v>
      </c>
      <c r="I33" s="97"/>
      <c r="J33" s="91">
        <v>2</v>
      </c>
      <c r="K33" s="97"/>
      <c r="L33" s="91">
        <v>1</v>
      </c>
      <c r="M33" s="97"/>
      <c r="N33" s="91">
        <v>2</v>
      </c>
      <c r="O33" s="97"/>
      <c r="P33" s="638"/>
      <c r="Q33" s="637"/>
      <c r="R33" s="137"/>
    </row>
    <row r="34" spans="1:19" ht="57.75" customHeight="1">
      <c r="A34" s="500" t="s">
        <v>1499</v>
      </c>
      <c r="B34" s="500" t="s">
        <v>1500</v>
      </c>
      <c r="C34" s="149" t="s">
        <v>1501</v>
      </c>
      <c r="D34" s="97"/>
      <c r="E34" s="97"/>
      <c r="F34" s="97"/>
      <c r="G34" s="91">
        <v>2</v>
      </c>
      <c r="H34" s="97"/>
      <c r="I34" s="97"/>
      <c r="J34" s="97"/>
      <c r="K34" s="97"/>
      <c r="L34" s="97"/>
      <c r="M34" s="97"/>
      <c r="N34" s="638"/>
      <c r="O34" s="97"/>
      <c r="P34" s="638"/>
      <c r="Q34" s="637"/>
      <c r="R34" s="137"/>
    </row>
    <row r="35" spans="1:19" ht="62.25" customHeight="1">
      <c r="A35" s="83" t="s">
        <v>1502</v>
      </c>
      <c r="B35" s="83" t="s">
        <v>1503</v>
      </c>
      <c r="C35" s="83" t="s">
        <v>1504</v>
      </c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643"/>
      <c r="O35" s="83"/>
      <c r="P35" s="232">
        <v>64650.6</v>
      </c>
      <c r="Q35" s="83"/>
      <c r="R35" s="83"/>
    </row>
    <row r="36" spans="1:19" ht="66" customHeight="1">
      <c r="A36" s="500" t="s">
        <v>1505</v>
      </c>
      <c r="B36" s="500" t="s">
        <v>1506</v>
      </c>
      <c r="C36" s="149" t="s">
        <v>1507</v>
      </c>
      <c r="D36" s="97"/>
      <c r="E36" s="91">
        <v>1</v>
      </c>
      <c r="F36" s="97"/>
      <c r="G36" s="91">
        <v>1</v>
      </c>
      <c r="H36" s="97"/>
      <c r="I36" s="91">
        <v>1</v>
      </c>
      <c r="J36" s="97"/>
      <c r="K36" s="97"/>
      <c r="L36" s="91">
        <v>1</v>
      </c>
      <c r="M36" s="91">
        <v>1</v>
      </c>
      <c r="N36" s="638"/>
      <c r="O36" s="92"/>
      <c r="P36" s="638">
        <v>29393.599999999999</v>
      </c>
      <c r="Q36" s="637"/>
      <c r="R36" s="137"/>
    </row>
    <row r="37" spans="1:19" ht="54" customHeight="1">
      <c r="A37" s="591" t="s">
        <v>1508</v>
      </c>
      <c r="B37" s="591" t="s">
        <v>1509</v>
      </c>
      <c r="C37" s="149" t="s">
        <v>1510</v>
      </c>
      <c r="D37" s="97"/>
      <c r="E37" s="91">
        <v>2</v>
      </c>
      <c r="F37" s="97"/>
      <c r="G37" s="91">
        <v>1</v>
      </c>
      <c r="H37" s="97"/>
      <c r="I37" s="91">
        <v>1</v>
      </c>
      <c r="J37" s="97"/>
      <c r="K37" s="97"/>
      <c r="L37" s="91">
        <v>1</v>
      </c>
      <c r="M37" s="97"/>
      <c r="N37" s="638"/>
      <c r="O37" s="92"/>
      <c r="P37" s="638"/>
      <c r="Q37" s="637"/>
      <c r="R37" s="137"/>
    </row>
    <row r="38" spans="1:19" ht="51.75" customHeight="1">
      <c r="A38" s="591" t="s">
        <v>1511</v>
      </c>
      <c r="B38" s="591" t="s">
        <v>1512</v>
      </c>
      <c r="C38" s="149" t="s">
        <v>1510</v>
      </c>
      <c r="D38" s="97"/>
      <c r="E38" s="91">
        <v>2</v>
      </c>
      <c r="F38" s="97"/>
      <c r="G38" s="91">
        <v>1</v>
      </c>
      <c r="H38" s="97"/>
      <c r="I38" s="91">
        <v>1</v>
      </c>
      <c r="J38" s="97"/>
      <c r="K38" s="97"/>
      <c r="L38" s="91">
        <v>1</v>
      </c>
      <c r="M38" s="97"/>
      <c r="N38" s="638"/>
      <c r="O38" s="92"/>
      <c r="P38" s="638"/>
      <c r="Q38" s="637"/>
      <c r="R38" s="137"/>
    </row>
    <row r="39" spans="1:19" ht="35.25" customHeight="1">
      <c r="A39" s="500" t="s">
        <v>1513</v>
      </c>
      <c r="B39" s="500" t="s">
        <v>1514</v>
      </c>
      <c r="C39" s="149" t="s">
        <v>1515</v>
      </c>
      <c r="D39" s="97"/>
      <c r="E39" s="91">
        <v>2</v>
      </c>
      <c r="F39" s="91">
        <v>2</v>
      </c>
      <c r="G39" s="97"/>
      <c r="H39" s="91">
        <v>1</v>
      </c>
      <c r="I39" s="97"/>
      <c r="J39" s="91">
        <v>2</v>
      </c>
      <c r="K39" s="97"/>
      <c r="L39" s="91">
        <v>1</v>
      </c>
      <c r="M39" s="97"/>
      <c r="N39" s="91">
        <v>2</v>
      </c>
      <c r="O39" s="92"/>
      <c r="P39" s="638">
        <v>17611</v>
      </c>
      <c r="Q39" s="637"/>
      <c r="R39" s="137"/>
    </row>
    <row r="40" spans="1:19" ht="35.25" customHeight="1">
      <c r="A40" s="500" t="s">
        <v>1516</v>
      </c>
      <c r="B40" s="500" t="s">
        <v>1517</v>
      </c>
      <c r="C40" s="149" t="s">
        <v>1518</v>
      </c>
      <c r="D40" s="91">
        <v>1</v>
      </c>
      <c r="E40" s="97"/>
      <c r="F40" s="91">
        <v>2</v>
      </c>
      <c r="G40" s="97"/>
      <c r="H40" s="97"/>
      <c r="I40" s="97"/>
      <c r="J40" s="91">
        <v>1</v>
      </c>
      <c r="K40" s="97"/>
      <c r="L40" s="91">
        <v>1</v>
      </c>
      <c r="M40" s="97"/>
      <c r="N40" s="638"/>
      <c r="O40" s="92"/>
      <c r="P40" s="638">
        <v>17611</v>
      </c>
      <c r="Q40" s="637"/>
      <c r="R40" s="137"/>
    </row>
    <row r="41" spans="1:19" ht="72.75" customHeight="1">
      <c r="A41" s="500" t="s">
        <v>1519</v>
      </c>
      <c r="B41" s="500" t="s">
        <v>1520</v>
      </c>
      <c r="C41" s="149" t="s">
        <v>1521</v>
      </c>
      <c r="D41" s="91">
        <v>2</v>
      </c>
      <c r="E41" s="97"/>
      <c r="F41" s="91">
        <v>2</v>
      </c>
      <c r="G41" s="97"/>
      <c r="H41" s="97"/>
      <c r="I41" s="97"/>
      <c r="J41" s="91">
        <v>2</v>
      </c>
      <c r="K41" s="97"/>
      <c r="L41" s="91">
        <v>2</v>
      </c>
      <c r="M41" s="97"/>
      <c r="N41" s="91">
        <v>2</v>
      </c>
      <c r="O41" s="92"/>
      <c r="P41" s="638"/>
      <c r="Q41" s="637"/>
      <c r="R41" s="137"/>
    </row>
    <row r="42" spans="1:19" ht="71.25" customHeight="1">
      <c r="A42" s="140" t="s">
        <v>1522</v>
      </c>
      <c r="B42" s="500" t="s">
        <v>1503</v>
      </c>
      <c r="C42" s="149" t="s">
        <v>1523</v>
      </c>
      <c r="D42" s="91">
        <v>1</v>
      </c>
      <c r="E42" s="97"/>
      <c r="F42" s="91">
        <v>1</v>
      </c>
      <c r="G42" s="91">
        <v>1</v>
      </c>
      <c r="H42" s="97"/>
      <c r="I42" s="97"/>
      <c r="J42" s="97"/>
      <c r="K42" s="97"/>
      <c r="L42" s="97"/>
      <c r="M42" s="97"/>
      <c r="N42" s="187"/>
      <c r="O42" s="92"/>
      <c r="P42" s="187"/>
      <c r="Q42" s="637"/>
      <c r="R42" s="137"/>
    </row>
    <row r="43" spans="1:19" ht="64.5" customHeight="1">
      <c r="A43" s="83" t="s">
        <v>1524</v>
      </c>
      <c r="B43" s="83" t="s">
        <v>1525</v>
      </c>
      <c r="C43" s="83" t="s">
        <v>1526</v>
      </c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643"/>
      <c r="O43" s="83"/>
      <c r="P43" s="232">
        <f>SUM(P44:P50)</f>
        <v>577000</v>
      </c>
      <c r="Q43" s="83"/>
      <c r="R43" s="83"/>
      <c r="S43" s="644"/>
    </row>
    <row r="44" spans="1:19" ht="46.5" customHeight="1">
      <c r="A44" s="487" t="s">
        <v>1527</v>
      </c>
      <c r="B44" s="500" t="s">
        <v>301</v>
      </c>
      <c r="C44" s="149" t="s">
        <v>316</v>
      </c>
      <c r="D44" s="97"/>
      <c r="E44" s="91">
        <v>4</v>
      </c>
      <c r="F44" s="97"/>
      <c r="G44" s="97"/>
      <c r="H44" s="97"/>
      <c r="I44" s="97"/>
      <c r="J44" s="97"/>
      <c r="K44" s="97"/>
      <c r="L44" s="97"/>
      <c r="M44" s="97"/>
      <c r="N44" s="638"/>
      <c r="O44" s="92"/>
      <c r="P44" s="638">
        <v>577000</v>
      </c>
      <c r="Q44" s="637"/>
      <c r="R44" s="137"/>
    </row>
    <row r="45" spans="1:19" ht="51" customHeight="1">
      <c r="A45" s="388" t="s">
        <v>1528</v>
      </c>
      <c r="B45" s="500" t="s">
        <v>301</v>
      </c>
      <c r="C45" s="645" t="s">
        <v>313</v>
      </c>
      <c r="D45" s="97"/>
      <c r="E45" s="91">
        <v>2</v>
      </c>
      <c r="F45" s="97"/>
      <c r="G45" s="97"/>
      <c r="H45" s="97"/>
      <c r="I45" s="97"/>
      <c r="J45" s="97"/>
      <c r="K45" s="97"/>
      <c r="L45" s="97"/>
      <c r="M45" s="97"/>
      <c r="N45" s="187"/>
      <c r="O45" s="92"/>
      <c r="P45" s="187"/>
      <c r="Q45" s="637"/>
      <c r="R45" s="137"/>
    </row>
    <row r="46" spans="1:19" ht="56.25" customHeight="1">
      <c r="A46" s="388" t="s">
        <v>1529</v>
      </c>
      <c r="B46" s="500" t="s">
        <v>1530</v>
      </c>
      <c r="C46" s="645" t="s">
        <v>313</v>
      </c>
      <c r="D46" s="91">
        <v>2</v>
      </c>
      <c r="E46" s="97"/>
      <c r="F46" s="97"/>
      <c r="G46" s="97"/>
      <c r="H46" s="97"/>
      <c r="I46" s="97"/>
      <c r="J46" s="97"/>
      <c r="K46" s="97"/>
      <c r="L46" s="97"/>
      <c r="M46" s="97"/>
      <c r="N46" s="187"/>
      <c r="O46" s="92"/>
      <c r="P46" s="187"/>
      <c r="Q46" s="637"/>
      <c r="R46" s="137"/>
    </row>
    <row r="47" spans="1:19" ht="52.5" customHeight="1">
      <c r="A47" s="497" t="s">
        <v>1531</v>
      </c>
      <c r="B47" s="487" t="s">
        <v>1532</v>
      </c>
      <c r="C47" s="199" t="s">
        <v>1533</v>
      </c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187"/>
      <c r="O47" s="92"/>
      <c r="P47" s="187"/>
      <c r="Q47" s="152"/>
      <c r="R47" s="137"/>
    </row>
    <row r="48" spans="1:19" ht="38.25" customHeight="1">
      <c r="A48" s="388" t="s">
        <v>1534</v>
      </c>
      <c r="B48" s="500" t="s">
        <v>1535</v>
      </c>
      <c r="C48" s="86" t="s">
        <v>1536</v>
      </c>
      <c r="D48" s="97"/>
      <c r="E48" s="91">
        <v>6</v>
      </c>
      <c r="F48" s="97"/>
      <c r="G48" s="97"/>
      <c r="H48" s="97"/>
      <c r="I48" s="97"/>
      <c r="J48" s="97"/>
      <c r="K48" s="97"/>
      <c r="L48" s="97"/>
      <c r="M48" s="97"/>
      <c r="N48" s="187"/>
      <c r="O48" s="92"/>
      <c r="P48" s="187"/>
      <c r="Q48" s="152"/>
      <c r="R48" s="137"/>
    </row>
    <row r="49" spans="1:18" ht="42.75" customHeight="1">
      <c r="A49" s="388" t="s">
        <v>1537</v>
      </c>
      <c r="B49" s="500" t="s">
        <v>1538</v>
      </c>
      <c r="C49" s="645" t="s">
        <v>1539</v>
      </c>
      <c r="D49" s="97"/>
      <c r="E49" s="91">
        <v>2</v>
      </c>
      <c r="F49" s="97"/>
      <c r="G49" s="97"/>
      <c r="H49" s="97"/>
      <c r="I49" s="97"/>
      <c r="J49" s="97"/>
      <c r="K49" s="97"/>
      <c r="L49" s="97"/>
      <c r="M49" s="97"/>
      <c r="N49" s="187"/>
      <c r="O49" s="92"/>
      <c r="P49" s="187"/>
      <c r="Q49" s="152"/>
      <c r="R49" s="137"/>
    </row>
    <row r="50" spans="1:18" ht="33" customHeight="1" thickBot="1">
      <c r="A50" s="497" t="s">
        <v>1540</v>
      </c>
      <c r="B50" s="487" t="s">
        <v>1541</v>
      </c>
      <c r="C50" s="147" t="s">
        <v>1542</v>
      </c>
      <c r="D50" s="97"/>
      <c r="E50" s="91">
        <v>15</v>
      </c>
      <c r="F50" s="97"/>
      <c r="G50" s="97"/>
      <c r="H50" s="97"/>
      <c r="I50" s="97"/>
      <c r="J50" s="97"/>
      <c r="K50" s="97"/>
      <c r="L50" s="97"/>
      <c r="M50" s="97"/>
      <c r="N50" s="187"/>
      <c r="O50" s="92"/>
      <c r="P50" s="187"/>
      <c r="Q50" s="152"/>
      <c r="R50" s="137"/>
    </row>
    <row r="51" spans="1:18" ht="9" hidden="1" customHeight="1">
      <c r="A51" s="234"/>
      <c r="B51" s="234"/>
      <c r="C51" s="234"/>
      <c r="D51" s="234"/>
      <c r="E51" s="234"/>
      <c r="F51" s="234"/>
      <c r="G51" s="234"/>
      <c r="H51" s="234"/>
      <c r="I51" s="234"/>
      <c r="J51" s="234"/>
      <c r="K51" s="234"/>
      <c r="L51" s="234"/>
      <c r="M51" s="234"/>
      <c r="N51" s="646">
        <f>N13+N31+N35+N43</f>
        <v>0</v>
      </c>
      <c r="O51" s="234"/>
      <c r="P51" s="234"/>
      <c r="Q51" s="647">
        <v>1152451</v>
      </c>
    </row>
    <row r="52" spans="1:18" ht="13.5" thickBot="1">
      <c r="P52" s="770">
        <f>SUM(P13+P31+P35+P43)</f>
        <v>783008</v>
      </c>
    </row>
  </sheetData>
  <mergeCells count="13">
    <mergeCell ref="M11:O11"/>
    <mergeCell ref="P11:R11"/>
    <mergeCell ref="A11:A12"/>
    <mergeCell ref="B11:B12"/>
    <mergeCell ref="C11:C12"/>
    <mergeCell ref="D11:F11"/>
    <mergeCell ref="G11:I11"/>
    <mergeCell ref="J11:L11"/>
    <mergeCell ref="A1:Q1"/>
    <mergeCell ref="A2:Q2"/>
    <mergeCell ref="A3:Q3"/>
    <mergeCell ref="A4:C4"/>
    <mergeCell ref="A9:N9"/>
  </mergeCells>
  <pageMargins left="0.17" right="0.17" top="0.75" bottom="0.75" header="0.3" footer="0.3"/>
  <pageSetup paperSize="5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7"/>
  <sheetViews>
    <sheetView view="pageBreakPreview" zoomScale="60" zoomScaleNormal="100" workbookViewId="0">
      <selection activeCell="M34" sqref="M34"/>
    </sheetView>
  </sheetViews>
  <sheetFormatPr baseColWidth="10" defaultRowHeight="15"/>
  <cols>
    <col min="1" max="1" width="42" customWidth="1"/>
    <col min="2" max="2" width="21.7109375" customWidth="1"/>
    <col min="3" max="3" width="20.7109375" customWidth="1"/>
    <col min="4" max="4" width="7.5703125" customWidth="1"/>
    <col min="5" max="5" width="4.5703125" customWidth="1"/>
    <col min="6" max="6" width="6.5703125" customWidth="1"/>
    <col min="7" max="8" width="6.28515625" customWidth="1"/>
    <col min="9" max="9" width="5.5703125" customWidth="1"/>
    <col min="10" max="10" width="7.42578125" customWidth="1"/>
    <col min="11" max="11" width="7.85546875" customWidth="1"/>
    <col min="12" max="12" width="8.140625" customWidth="1"/>
    <col min="13" max="13" width="10.28515625" customWidth="1"/>
    <col min="14" max="14" width="6.5703125" customWidth="1"/>
    <col min="15" max="15" width="6.85546875" customWidth="1"/>
    <col min="16" max="16" width="19" customWidth="1"/>
    <col min="17" max="17" width="14.85546875" customWidth="1"/>
    <col min="18" max="18" width="11.5703125" customWidth="1"/>
    <col min="19" max="19" width="22.7109375" customWidth="1"/>
    <col min="252" max="252" width="43" customWidth="1"/>
    <col min="253" max="253" width="21.7109375" customWidth="1"/>
    <col min="254" max="254" width="20.7109375" customWidth="1"/>
    <col min="255" max="255" width="3.5703125" customWidth="1"/>
    <col min="256" max="256" width="4.5703125" customWidth="1"/>
    <col min="257" max="257" width="4.140625" customWidth="1"/>
    <col min="258" max="259" width="6.28515625" customWidth="1"/>
    <col min="260" max="260" width="5.5703125" customWidth="1"/>
    <col min="261" max="261" width="7.42578125" customWidth="1"/>
    <col min="262" max="262" width="7.85546875" customWidth="1"/>
    <col min="263" max="263" width="8.140625" customWidth="1"/>
    <col min="264" max="264" width="10.28515625" customWidth="1"/>
    <col min="265" max="265" width="6.5703125" customWidth="1"/>
    <col min="266" max="266" width="6.85546875" customWidth="1"/>
    <col min="267" max="267" width="6" customWidth="1"/>
    <col min="268" max="268" width="8.140625" customWidth="1"/>
    <col min="269" max="269" width="7.7109375" customWidth="1"/>
    <col min="270" max="270" width="6.5703125" customWidth="1"/>
    <col min="271" max="271" width="7.85546875" customWidth="1"/>
    <col min="272" max="272" width="8.140625" customWidth="1"/>
    <col min="273" max="273" width="8.42578125" customWidth="1"/>
    <col min="274" max="274" width="9.5703125" customWidth="1"/>
    <col min="508" max="508" width="43" customWidth="1"/>
    <col min="509" max="509" width="21.7109375" customWidth="1"/>
    <col min="510" max="510" width="20.7109375" customWidth="1"/>
    <col min="511" max="511" width="3.5703125" customWidth="1"/>
    <col min="512" max="512" width="4.5703125" customWidth="1"/>
    <col min="513" max="513" width="4.140625" customWidth="1"/>
    <col min="514" max="515" width="6.28515625" customWidth="1"/>
    <col min="516" max="516" width="5.5703125" customWidth="1"/>
    <col min="517" max="517" width="7.42578125" customWidth="1"/>
    <col min="518" max="518" width="7.85546875" customWidth="1"/>
    <col min="519" max="519" width="8.140625" customWidth="1"/>
    <col min="520" max="520" width="10.28515625" customWidth="1"/>
    <col min="521" max="521" width="6.5703125" customWidth="1"/>
    <col min="522" max="522" width="6.85546875" customWidth="1"/>
    <col min="523" max="523" width="6" customWidth="1"/>
    <col min="524" max="524" width="8.140625" customWidth="1"/>
    <col min="525" max="525" width="7.7109375" customWidth="1"/>
    <col min="526" max="526" width="6.5703125" customWidth="1"/>
    <col min="527" max="527" width="7.85546875" customWidth="1"/>
    <col min="528" max="528" width="8.140625" customWidth="1"/>
    <col min="529" max="529" width="8.42578125" customWidth="1"/>
    <col min="530" max="530" width="9.5703125" customWidth="1"/>
    <col min="764" max="764" width="43" customWidth="1"/>
    <col min="765" max="765" width="21.7109375" customWidth="1"/>
    <col min="766" max="766" width="20.7109375" customWidth="1"/>
    <col min="767" max="767" width="3.5703125" customWidth="1"/>
    <col min="768" max="768" width="4.5703125" customWidth="1"/>
    <col min="769" max="769" width="4.140625" customWidth="1"/>
    <col min="770" max="771" width="6.28515625" customWidth="1"/>
    <col min="772" max="772" width="5.5703125" customWidth="1"/>
    <col min="773" max="773" width="7.42578125" customWidth="1"/>
    <col min="774" max="774" width="7.85546875" customWidth="1"/>
    <col min="775" max="775" width="8.140625" customWidth="1"/>
    <col min="776" max="776" width="10.28515625" customWidth="1"/>
    <col min="777" max="777" width="6.5703125" customWidth="1"/>
    <col min="778" max="778" width="6.85546875" customWidth="1"/>
    <col min="779" max="779" width="6" customWidth="1"/>
    <col min="780" max="780" width="8.140625" customWidth="1"/>
    <col min="781" max="781" width="7.7109375" customWidth="1"/>
    <col min="782" max="782" width="6.5703125" customWidth="1"/>
    <col min="783" max="783" width="7.85546875" customWidth="1"/>
    <col min="784" max="784" width="8.140625" customWidth="1"/>
    <col min="785" max="785" width="8.42578125" customWidth="1"/>
    <col min="786" max="786" width="9.5703125" customWidth="1"/>
    <col min="1020" max="1020" width="43" customWidth="1"/>
    <col min="1021" max="1021" width="21.7109375" customWidth="1"/>
    <col min="1022" max="1022" width="20.7109375" customWidth="1"/>
    <col min="1023" max="1023" width="3.5703125" customWidth="1"/>
    <col min="1024" max="1024" width="4.5703125" customWidth="1"/>
    <col min="1025" max="1025" width="4.140625" customWidth="1"/>
    <col min="1026" max="1027" width="6.28515625" customWidth="1"/>
    <col min="1028" max="1028" width="5.5703125" customWidth="1"/>
    <col min="1029" max="1029" width="7.42578125" customWidth="1"/>
    <col min="1030" max="1030" width="7.85546875" customWidth="1"/>
    <col min="1031" max="1031" width="8.140625" customWidth="1"/>
    <col min="1032" max="1032" width="10.28515625" customWidth="1"/>
    <col min="1033" max="1033" width="6.5703125" customWidth="1"/>
    <col min="1034" max="1034" width="6.85546875" customWidth="1"/>
    <col min="1035" max="1035" width="6" customWidth="1"/>
    <col min="1036" max="1036" width="8.140625" customWidth="1"/>
    <col min="1037" max="1037" width="7.7109375" customWidth="1"/>
    <col min="1038" max="1038" width="6.5703125" customWidth="1"/>
    <col min="1039" max="1039" width="7.85546875" customWidth="1"/>
    <col min="1040" max="1040" width="8.140625" customWidth="1"/>
    <col min="1041" max="1041" width="8.42578125" customWidth="1"/>
    <col min="1042" max="1042" width="9.5703125" customWidth="1"/>
    <col min="1276" max="1276" width="43" customWidth="1"/>
    <col min="1277" max="1277" width="21.7109375" customWidth="1"/>
    <col min="1278" max="1278" width="20.7109375" customWidth="1"/>
    <col min="1279" max="1279" width="3.5703125" customWidth="1"/>
    <col min="1280" max="1280" width="4.5703125" customWidth="1"/>
    <col min="1281" max="1281" width="4.140625" customWidth="1"/>
    <col min="1282" max="1283" width="6.28515625" customWidth="1"/>
    <col min="1284" max="1284" width="5.5703125" customWidth="1"/>
    <col min="1285" max="1285" width="7.42578125" customWidth="1"/>
    <col min="1286" max="1286" width="7.85546875" customWidth="1"/>
    <col min="1287" max="1287" width="8.140625" customWidth="1"/>
    <col min="1288" max="1288" width="10.28515625" customWidth="1"/>
    <col min="1289" max="1289" width="6.5703125" customWidth="1"/>
    <col min="1290" max="1290" width="6.85546875" customWidth="1"/>
    <col min="1291" max="1291" width="6" customWidth="1"/>
    <col min="1292" max="1292" width="8.140625" customWidth="1"/>
    <col min="1293" max="1293" width="7.7109375" customWidth="1"/>
    <col min="1294" max="1294" width="6.5703125" customWidth="1"/>
    <col min="1295" max="1295" width="7.85546875" customWidth="1"/>
    <col min="1296" max="1296" width="8.140625" customWidth="1"/>
    <col min="1297" max="1297" width="8.42578125" customWidth="1"/>
    <col min="1298" max="1298" width="9.5703125" customWidth="1"/>
    <col min="1532" max="1532" width="43" customWidth="1"/>
    <col min="1533" max="1533" width="21.7109375" customWidth="1"/>
    <col min="1534" max="1534" width="20.7109375" customWidth="1"/>
    <col min="1535" max="1535" width="3.5703125" customWidth="1"/>
    <col min="1536" max="1536" width="4.5703125" customWidth="1"/>
    <col min="1537" max="1537" width="4.140625" customWidth="1"/>
    <col min="1538" max="1539" width="6.28515625" customWidth="1"/>
    <col min="1540" max="1540" width="5.5703125" customWidth="1"/>
    <col min="1541" max="1541" width="7.42578125" customWidth="1"/>
    <col min="1542" max="1542" width="7.85546875" customWidth="1"/>
    <col min="1543" max="1543" width="8.140625" customWidth="1"/>
    <col min="1544" max="1544" width="10.28515625" customWidth="1"/>
    <col min="1545" max="1545" width="6.5703125" customWidth="1"/>
    <col min="1546" max="1546" width="6.85546875" customWidth="1"/>
    <col min="1547" max="1547" width="6" customWidth="1"/>
    <col min="1548" max="1548" width="8.140625" customWidth="1"/>
    <col min="1549" max="1549" width="7.7109375" customWidth="1"/>
    <col min="1550" max="1550" width="6.5703125" customWidth="1"/>
    <col min="1551" max="1551" width="7.85546875" customWidth="1"/>
    <col min="1552" max="1552" width="8.140625" customWidth="1"/>
    <col min="1553" max="1553" width="8.42578125" customWidth="1"/>
    <col min="1554" max="1554" width="9.5703125" customWidth="1"/>
    <col min="1788" max="1788" width="43" customWidth="1"/>
    <col min="1789" max="1789" width="21.7109375" customWidth="1"/>
    <col min="1790" max="1790" width="20.7109375" customWidth="1"/>
    <col min="1791" max="1791" width="3.5703125" customWidth="1"/>
    <col min="1792" max="1792" width="4.5703125" customWidth="1"/>
    <col min="1793" max="1793" width="4.140625" customWidth="1"/>
    <col min="1794" max="1795" width="6.28515625" customWidth="1"/>
    <col min="1796" max="1796" width="5.5703125" customWidth="1"/>
    <col min="1797" max="1797" width="7.42578125" customWidth="1"/>
    <col min="1798" max="1798" width="7.85546875" customWidth="1"/>
    <col min="1799" max="1799" width="8.140625" customWidth="1"/>
    <col min="1800" max="1800" width="10.28515625" customWidth="1"/>
    <col min="1801" max="1801" width="6.5703125" customWidth="1"/>
    <col min="1802" max="1802" width="6.85546875" customWidth="1"/>
    <col min="1803" max="1803" width="6" customWidth="1"/>
    <col min="1804" max="1804" width="8.140625" customWidth="1"/>
    <col min="1805" max="1805" width="7.7109375" customWidth="1"/>
    <col min="1806" max="1806" width="6.5703125" customWidth="1"/>
    <col min="1807" max="1807" width="7.85546875" customWidth="1"/>
    <col min="1808" max="1808" width="8.140625" customWidth="1"/>
    <col min="1809" max="1809" width="8.42578125" customWidth="1"/>
    <col min="1810" max="1810" width="9.5703125" customWidth="1"/>
    <col min="2044" max="2044" width="43" customWidth="1"/>
    <col min="2045" max="2045" width="21.7109375" customWidth="1"/>
    <col min="2046" max="2046" width="20.7109375" customWidth="1"/>
    <col min="2047" max="2047" width="3.5703125" customWidth="1"/>
    <col min="2048" max="2048" width="4.5703125" customWidth="1"/>
    <col min="2049" max="2049" width="4.140625" customWidth="1"/>
    <col min="2050" max="2051" width="6.28515625" customWidth="1"/>
    <col min="2052" max="2052" width="5.5703125" customWidth="1"/>
    <col min="2053" max="2053" width="7.42578125" customWidth="1"/>
    <col min="2054" max="2054" width="7.85546875" customWidth="1"/>
    <col min="2055" max="2055" width="8.140625" customWidth="1"/>
    <col min="2056" max="2056" width="10.28515625" customWidth="1"/>
    <col min="2057" max="2057" width="6.5703125" customWidth="1"/>
    <col min="2058" max="2058" width="6.85546875" customWidth="1"/>
    <col min="2059" max="2059" width="6" customWidth="1"/>
    <col min="2060" max="2060" width="8.140625" customWidth="1"/>
    <col min="2061" max="2061" width="7.7109375" customWidth="1"/>
    <col min="2062" max="2062" width="6.5703125" customWidth="1"/>
    <col min="2063" max="2063" width="7.85546875" customWidth="1"/>
    <col min="2064" max="2064" width="8.140625" customWidth="1"/>
    <col min="2065" max="2065" width="8.42578125" customWidth="1"/>
    <col min="2066" max="2066" width="9.5703125" customWidth="1"/>
    <col min="2300" max="2300" width="43" customWidth="1"/>
    <col min="2301" max="2301" width="21.7109375" customWidth="1"/>
    <col min="2302" max="2302" width="20.7109375" customWidth="1"/>
    <col min="2303" max="2303" width="3.5703125" customWidth="1"/>
    <col min="2304" max="2304" width="4.5703125" customWidth="1"/>
    <col min="2305" max="2305" width="4.140625" customWidth="1"/>
    <col min="2306" max="2307" width="6.28515625" customWidth="1"/>
    <col min="2308" max="2308" width="5.5703125" customWidth="1"/>
    <col min="2309" max="2309" width="7.42578125" customWidth="1"/>
    <col min="2310" max="2310" width="7.85546875" customWidth="1"/>
    <col min="2311" max="2311" width="8.140625" customWidth="1"/>
    <col min="2312" max="2312" width="10.28515625" customWidth="1"/>
    <col min="2313" max="2313" width="6.5703125" customWidth="1"/>
    <col min="2314" max="2314" width="6.85546875" customWidth="1"/>
    <col min="2315" max="2315" width="6" customWidth="1"/>
    <col min="2316" max="2316" width="8.140625" customWidth="1"/>
    <col min="2317" max="2317" width="7.7109375" customWidth="1"/>
    <col min="2318" max="2318" width="6.5703125" customWidth="1"/>
    <col min="2319" max="2319" width="7.85546875" customWidth="1"/>
    <col min="2320" max="2320" width="8.140625" customWidth="1"/>
    <col min="2321" max="2321" width="8.42578125" customWidth="1"/>
    <col min="2322" max="2322" width="9.5703125" customWidth="1"/>
    <col min="2556" max="2556" width="43" customWidth="1"/>
    <col min="2557" max="2557" width="21.7109375" customWidth="1"/>
    <col min="2558" max="2558" width="20.7109375" customWidth="1"/>
    <col min="2559" max="2559" width="3.5703125" customWidth="1"/>
    <col min="2560" max="2560" width="4.5703125" customWidth="1"/>
    <col min="2561" max="2561" width="4.140625" customWidth="1"/>
    <col min="2562" max="2563" width="6.28515625" customWidth="1"/>
    <col min="2564" max="2564" width="5.5703125" customWidth="1"/>
    <col min="2565" max="2565" width="7.42578125" customWidth="1"/>
    <col min="2566" max="2566" width="7.85546875" customWidth="1"/>
    <col min="2567" max="2567" width="8.140625" customWidth="1"/>
    <col min="2568" max="2568" width="10.28515625" customWidth="1"/>
    <col min="2569" max="2569" width="6.5703125" customWidth="1"/>
    <col min="2570" max="2570" width="6.85546875" customWidth="1"/>
    <col min="2571" max="2571" width="6" customWidth="1"/>
    <col min="2572" max="2572" width="8.140625" customWidth="1"/>
    <col min="2573" max="2573" width="7.7109375" customWidth="1"/>
    <col min="2574" max="2574" width="6.5703125" customWidth="1"/>
    <col min="2575" max="2575" width="7.85546875" customWidth="1"/>
    <col min="2576" max="2576" width="8.140625" customWidth="1"/>
    <col min="2577" max="2577" width="8.42578125" customWidth="1"/>
    <col min="2578" max="2578" width="9.5703125" customWidth="1"/>
    <col min="2812" max="2812" width="43" customWidth="1"/>
    <col min="2813" max="2813" width="21.7109375" customWidth="1"/>
    <col min="2814" max="2814" width="20.7109375" customWidth="1"/>
    <col min="2815" max="2815" width="3.5703125" customWidth="1"/>
    <col min="2816" max="2816" width="4.5703125" customWidth="1"/>
    <col min="2817" max="2817" width="4.140625" customWidth="1"/>
    <col min="2818" max="2819" width="6.28515625" customWidth="1"/>
    <col min="2820" max="2820" width="5.5703125" customWidth="1"/>
    <col min="2821" max="2821" width="7.42578125" customWidth="1"/>
    <col min="2822" max="2822" width="7.85546875" customWidth="1"/>
    <col min="2823" max="2823" width="8.140625" customWidth="1"/>
    <col min="2824" max="2824" width="10.28515625" customWidth="1"/>
    <col min="2825" max="2825" width="6.5703125" customWidth="1"/>
    <col min="2826" max="2826" width="6.85546875" customWidth="1"/>
    <col min="2827" max="2827" width="6" customWidth="1"/>
    <col min="2828" max="2828" width="8.140625" customWidth="1"/>
    <col min="2829" max="2829" width="7.7109375" customWidth="1"/>
    <col min="2830" max="2830" width="6.5703125" customWidth="1"/>
    <col min="2831" max="2831" width="7.85546875" customWidth="1"/>
    <col min="2832" max="2832" width="8.140625" customWidth="1"/>
    <col min="2833" max="2833" width="8.42578125" customWidth="1"/>
    <col min="2834" max="2834" width="9.5703125" customWidth="1"/>
    <col min="3068" max="3068" width="43" customWidth="1"/>
    <col min="3069" max="3069" width="21.7109375" customWidth="1"/>
    <col min="3070" max="3070" width="20.7109375" customWidth="1"/>
    <col min="3071" max="3071" width="3.5703125" customWidth="1"/>
    <col min="3072" max="3072" width="4.5703125" customWidth="1"/>
    <col min="3073" max="3073" width="4.140625" customWidth="1"/>
    <col min="3074" max="3075" width="6.28515625" customWidth="1"/>
    <col min="3076" max="3076" width="5.5703125" customWidth="1"/>
    <col min="3077" max="3077" width="7.42578125" customWidth="1"/>
    <col min="3078" max="3078" width="7.85546875" customWidth="1"/>
    <col min="3079" max="3079" width="8.140625" customWidth="1"/>
    <col min="3080" max="3080" width="10.28515625" customWidth="1"/>
    <col min="3081" max="3081" width="6.5703125" customWidth="1"/>
    <col min="3082" max="3082" width="6.85546875" customWidth="1"/>
    <col min="3083" max="3083" width="6" customWidth="1"/>
    <col min="3084" max="3084" width="8.140625" customWidth="1"/>
    <col min="3085" max="3085" width="7.7109375" customWidth="1"/>
    <col min="3086" max="3086" width="6.5703125" customWidth="1"/>
    <col min="3087" max="3087" width="7.85546875" customWidth="1"/>
    <col min="3088" max="3088" width="8.140625" customWidth="1"/>
    <col min="3089" max="3089" width="8.42578125" customWidth="1"/>
    <col min="3090" max="3090" width="9.5703125" customWidth="1"/>
    <col min="3324" max="3324" width="43" customWidth="1"/>
    <col min="3325" max="3325" width="21.7109375" customWidth="1"/>
    <col min="3326" max="3326" width="20.7109375" customWidth="1"/>
    <col min="3327" max="3327" width="3.5703125" customWidth="1"/>
    <col min="3328" max="3328" width="4.5703125" customWidth="1"/>
    <col min="3329" max="3329" width="4.140625" customWidth="1"/>
    <col min="3330" max="3331" width="6.28515625" customWidth="1"/>
    <col min="3332" max="3332" width="5.5703125" customWidth="1"/>
    <col min="3333" max="3333" width="7.42578125" customWidth="1"/>
    <col min="3334" max="3334" width="7.85546875" customWidth="1"/>
    <col min="3335" max="3335" width="8.140625" customWidth="1"/>
    <col min="3336" max="3336" width="10.28515625" customWidth="1"/>
    <col min="3337" max="3337" width="6.5703125" customWidth="1"/>
    <col min="3338" max="3338" width="6.85546875" customWidth="1"/>
    <col min="3339" max="3339" width="6" customWidth="1"/>
    <col min="3340" max="3340" width="8.140625" customWidth="1"/>
    <col min="3341" max="3341" width="7.7109375" customWidth="1"/>
    <col min="3342" max="3342" width="6.5703125" customWidth="1"/>
    <col min="3343" max="3343" width="7.85546875" customWidth="1"/>
    <col min="3344" max="3344" width="8.140625" customWidth="1"/>
    <col min="3345" max="3345" width="8.42578125" customWidth="1"/>
    <col min="3346" max="3346" width="9.5703125" customWidth="1"/>
    <col min="3580" max="3580" width="43" customWidth="1"/>
    <col min="3581" max="3581" width="21.7109375" customWidth="1"/>
    <col min="3582" max="3582" width="20.7109375" customWidth="1"/>
    <col min="3583" max="3583" width="3.5703125" customWidth="1"/>
    <col min="3584" max="3584" width="4.5703125" customWidth="1"/>
    <col min="3585" max="3585" width="4.140625" customWidth="1"/>
    <col min="3586" max="3587" width="6.28515625" customWidth="1"/>
    <col min="3588" max="3588" width="5.5703125" customWidth="1"/>
    <col min="3589" max="3589" width="7.42578125" customWidth="1"/>
    <col min="3590" max="3590" width="7.85546875" customWidth="1"/>
    <col min="3591" max="3591" width="8.140625" customWidth="1"/>
    <col min="3592" max="3592" width="10.28515625" customWidth="1"/>
    <col min="3593" max="3593" width="6.5703125" customWidth="1"/>
    <col min="3594" max="3594" width="6.85546875" customWidth="1"/>
    <col min="3595" max="3595" width="6" customWidth="1"/>
    <col min="3596" max="3596" width="8.140625" customWidth="1"/>
    <col min="3597" max="3597" width="7.7109375" customWidth="1"/>
    <col min="3598" max="3598" width="6.5703125" customWidth="1"/>
    <col min="3599" max="3599" width="7.85546875" customWidth="1"/>
    <col min="3600" max="3600" width="8.140625" customWidth="1"/>
    <col min="3601" max="3601" width="8.42578125" customWidth="1"/>
    <col min="3602" max="3602" width="9.5703125" customWidth="1"/>
    <col min="3836" max="3836" width="43" customWidth="1"/>
    <col min="3837" max="3837" width="21.7109375" customWidth="1"/>
    <col min="3838" max="3838" width="20.7109375" customWidth="1"/>
    <col min="3839" max="3839" width="3.5703125" customWidth="1"/>
    <col min="3840" max="3840" width="4.5703125" customWidth="1"/>
    <col min="3841" max="3841" width="4.140625" customWidth="1"/>
    <col min="3842" max="3843" width="6.28515625" customWidth="1"/>
    <col min="3844" max="3844" width="5.5703125" customWidth="1"/>
    <col min="3845" max="3845" width="7.42578125" customWidth="1"/>
    <col min="3846" max="3846" width="7.85546875" customWidth="1"/>
    <col min="3847" max="3847" width="8.140625" customWidth="1"/>
    <col min="3848" max="3848" width="10.28515625" customWidth="1"/>
    <col min="3849" max="3849" width="6.5703125" customWidth="1"/>
    <col min="3850" max="3850" width="6.85546875" customWidth="1"/>
    <col min="3851" max="3851" width="6" customWidth="1"/>
    <col min="3852" max="3852" width="8.140625" customWidth="1"/>
    <col min="3853" max="3853" width="7.7109375" customWidth="1"/>
    <col min="3854" max="3854" width="6.5703125" customWidth="1"/>
    <col min="3855" max="3855" width="7.85546875" customWidth="1"/>
    <col min="3856" max="3856" width="8.140625" customWidth="1"/>
    <col min="3857" max="3857" width="8.42578125" customWidth="1"/>
    <col min="3858" max="3858" width="9.5703125" customWidth="1"/>
    <col min="4092" max="4092" width="43" customWidth="1"/>
    <col min="4093" max="4093" width="21.7109375" customWidth="1"/>
    <col min="4094" max="4094" width="20.7109375" customWidth="1"/>
    <col min="4095" max="4095" width="3.5703125" customWidth="1"/>
    <col min="4096" max="4096" width="4.5703125" customWidth="1"/>
    <col min="4097" max="4097" width="4.140625" customWidth="1"/>
    <col min="4098" max="4099" width="6.28515625" customWidth="1"/>
    <col min="4100" max="4100" width="5.5703125" customWidth="1"/>
    <col min="4101" max="4101" width="7.42578125" customWidth="1"/>
    <col min="4102" max="4102" width="7.85546875" customWidth="1"/>
    <col min="4103" max="4103" width="8.140625" customWidth="1"/>
    <col min="4104" max="4104" width="10.28515625" customWidth="1"/>
    <col min="4105" max="4105" width="6.5703125" customWidth="1"/>
    <col min="4106" max="4106" width="6.85546875" customWidth="1"/>
    <col min="4107" max="4107" width="6" customWidth="1"/>
    <col min="4108" max="4108" width="8.140625" customWidth="1"/>
    <col min="4109" max="4109" width="7.7109375" customWidth="1"/>
    <col min="4110" max="4110" width="6.5703125" customWidth="1"/>
    <col min="4111" max="4111" width="7.85546875" customWidth="1"/>
    <col min="4112" max="4112" width="8.140625" customWidth="1"/>
    <col min="4113" max="4113" width="8.42578125" customWidth="1"/>
    <col min="4114" max="4114" width="9.5703125" customWidth="1"/>
    <col min="4348" max="4348" width="43" customWidth="1"/>
    <col min="4349" max="4349" width="21.7109375" customWidth="1"/>
    <col min="4350" max="4350" width="20.7109375" customWidth="1"/>
    <col min="4351" max="4351" width="3.5703125" customWidth="1"/>
    <col min="4352" max="4352" width="4.5703125" customWidth="1"/>
    <col min="4353" max="4353" width="4.140625" customWidth="1"/>
    <col min="4354" max="4355" width="6.28515625" customWidth="1"/>
    <col min="4356" max="4356" width="5.5703125" customWidth="1"/>
    <col min="4357" max="4357" width="7.42578125" customWidth="1"/>
    <col min="4358" max="4358" width="7.85546875" customWidth="1"/>
    <col min="4359" max="4359" width="8.140625" customWidth="1"/>
    <col min="4360" max="4360" width="10.28515625" customWidth="1"/>
    <col min="4361" max="4361" width="6.5703125" customWidth="1"/>
    <col min="4362" max="4362" width="6.85546875" customWidth="1"/>
    <col min="4363" max="4363" width="6" customWidth="1"/>
    <col min="4364" max="4364" width="8.140625" customWidth="1"/>
    <col min="4365" max="4365" width="7.7109375" customWidth="1"/>
    <col min="4366" max="4366" width="6.5703125" customWidth="1"/>
    <col min="4367" max="4367" width="7.85546875" customWidth="1"/>
    <col min="4368" max="4368" width="8.140625" customWidth="1"/>
    <col min="4369" max="4369" width="8.42578125" customWidth="1"/>
    <col min="4370" max="4370" width="9.5703125" customWidth="1"/>
    <col min="4604" max="4604" width="43" customWidth="1"/>
    <col min="4605" max="4605" width="21.7109375" customWidth="1"/>
    <col min="4606" max="4606" width="20.7109375" customWidth="1"/>
    <col min="4607" max="4607" width="3.5703125" customWidth="1"/>
    <col min="4608" max="4608" width="4.5703125" customWidth="1"/>
    <col min="4609" max="4609" width="4.140625" customWidth="1"/>
    <col min="4610" max="4611" width="6.28515625" customWidth="1"/>
    <col min="4612" max="4612" width="5.5703125" customWidth="1"/>
    <col min="4613" max="4613" width="7.42578125" customWidth="1"/>
    <col min="4614" max="4614" width="7.85546875" customWidth="1"/>
    <col min="4615" max="4615" width="8.140625" customWidth="1"/>
    <col min="4616" max="4616" width="10.28515625" customWidth="1"/>
    <col min="4617" max="4617" width="6.5703125" customWidth="1"/>
    <col min="4618" max="4618" width="6.85546875" customWidth="1"/>
    <col min="4619" max="4619" width="6" customWidth="1"/>
    <col min="4620" max="4620" width="8.140625" customWidth="1"/>
    <col min="4621" max="4621" width="7.7109375" customWidth="1"/>
    <col min="4622" max="4622" width="6.5703125" customWidth="1"/>
    <col min="4623" max="4623" width="7.85546875" customWidth="1"/>
    <col min="4624" max="4624" width="8.140625" customWidth="1"/>
    <col min="4625" max="4625" width="8.42578125" customWidth="1"/>
    <col min="4626" max="4626" width="9.5703125" customWidth="1"/>
    <col min="4860" max="4860" width="43" customWidth="1"/>
    <col min="4861" max="4861" width="21.7109375" customWidth="1"/>
    <col min="4862" max="4862" width="20.7109375" customWidth="1"/>
    <col min="4863" max="4863" width="3.5703125" customWidth="1"/>
    <col min="4864" max="4864" width="4.5703125" customWidth="1"/>
    <col min="4865" max="4865" width="4.140625" customWidth="1"/>
    <col min="4866" max="4867" width="6.28515625" customWidth="1"/>
    <col min="4868" max="4868" width="5.5703125" customWidth="1"/>
    <col min="4869" max="4869" width="7.42578125" customWidth="1"/>
    <col min="4870" max="4870" width="7.85546875" customWidth="1"/>
    <col min="4871" max="4871" width="8.140625" customWidth="1"/>
    <col min="4872" max="4872" width="10.28515625" customWidth="1"/>
    <col min="4873" max="4873" width="6.5703125" customWidth="1"/>
    <col min="4874" max="4874" width="6.85546875" customWidth="1"/>
    <col min="4875" max="4875" width="6" customWidth="1"/>
    <col min="4876" max="4876" width="8.140625" customWidth="1"/>
    <col min="4877" max="4877" width="7.7109375" customWidth="1"/>
    <col min="4878" max="4878" width="6.5703125" customWidth="1"/>
    <col min="4879" max="4879" width="7.85546875" customWidth="1"/>
    <col min="4880" max="4880" width="8.140625" customWidth="1"/>
    <col min="4881" max="4881" width="8.42578125" customWidth="1"/>
    <col min="4882" max="4882" width="9.5703125" customWidth="1"/>
    <col min="5116" max="5116" width="43" customWidth="1"/>
    <col min="5117" max="5117" width="21.7109375" customWidth="1"/>
    <col min="5118" max="5118" width="20.7109375" customWidth="1"/>
    <col min="5119" max="5119" width="3.5703125" customWidth="1"/>
    <col min="5120" max="5120" width="4.5703125" customWidth="1"/>
    <col min="5121" max="5121" width="4.140625" customWidth="1"/>
    <col min="5122" max="5123" width="6.28515625" customWidth="1"/>
    <col min="5124" max="5124" width="5.5703125" customWidth="1"/>
    <col min="5125" max="5125" width="7.42578125" customWidth="1"/>
    <col min="5126" max="5126" width="7.85546875" customWidth="1"/>
    <col min="5127" max="5127" width="8.140625" customWidth="1"/>
    <col min="5128" max="5128" width="10.28515625" customWidth="1"/>
    <col min="5129" max="5129" width="6.5703125" customWidth="1"/>
    <col min="5130" max="5130" width="6.85546875" customWidth="1"/>
    <col min="5131" max="5131" width="6" customWidth="1"/>
    <col min="5132" max="5132" width="8.140625" customWidth="1"/>
    <col min="5133" max="5133" width="7.7109375" customWidth="1"/>
    <col min="5134" max="5134" width="6.5703125" customWidth="1"/>
    <col min="5135" max="5135" width="7.85546875" customWidth="1"/>
    <col min="5136" max="5136" width="8.140625" customWidth="1"/>
    <col min="5137" max="5137" width="8.42578125" customWidth="1"/>
    <col min="5138" max="5138" width="9.5703125" customWidth="1"/>
    <col min="5372" max="5372" width="43" customWidth="1"/>
    <col min="5373" max="5373" width="21.7109375" customWidth="1"/>
    <col min="5374" max="5374" width="20.7109375" customWidth="1"/>
    <col min="5375" max="5375" width="3.5703125" customWidth="1"/>
    <col min="5376" max="5376" width="4.5703125" customWidth="1"/>
    <col min="5377" max="5377" width="4.140625" customWidth="1"/>
    <col min="5378" max="5379" width="6.28515625" customWidth="1"/>
    <col min="5380" max="5380" width="5.5703125" customWidth="1"/>
    <col min="5381" max="5381" width="7.42578125" customWidth="1"/>
    <col min="5382" max="5382" width="7.85546875" customWidth="1"/>
    <col min="5383" max="5383" width="8.140625" customWidth="1"/>
    <col min="5384" max="5384" width="10.28515625" customWidth="1"/>
    <col min="5385" max="5385" width="6.5703125" customWidth="1"/>
    <col min="5386" max="5386" width="6.85546875" customWidth="1"/>
    <col min="5387" max="5387" width="6" customWidth="1"/>
    <col min="5388" max="5388" width="8.140625" customWidth="1"/>
    <col min="5389" max="5389" width="7.7109375" customWidth="1"/>
    <col min="5390" max="5390" width="6.5703125" customWidth="1"/>
    <col min="5391" max="5391" width="7.85546875" customWidth="1"/>
    <col min="5392" max="5392" width="8.140625" customWidth="1"/>
    <col min="5393" max="5393" width="8.42578125" customWidth="1"/>
    <col min="5394" max="5394" width="9.5703125" customWidth="1"/>
    <col min="5628" max="5628" width="43" customWidth="1"/>
    <col min="5629" max="5629" width="21.7109375" customWidth="1"/>
    <col min="5630" max="5630" width="20.7109375" customWidth="1"/>
    <col min="5631" max="5631" width="3.5703125" customWidth="1"/>
    <col min="5632" max="5632" width="4.5703125" customWidth="1"/>
    <col min="5633" max="5633" width="4.140625" customWidth="1"/>
    <col min="5634" max="5635" width="6.28515625" customWidth="1"/>
    <col min="5636" max="5636" width="5.5703125" customWidth="1"/>
    <col min="5637" max="5637" width="7.42578125" customWidth="1"/>
    <col min="5638" max="5638" width="7.85546875" customWidth="1"/>
    <col min="5639" max="5639" width="8.140625" customWidth="1"/>
    <col min="5640" max="5640" width="10.28515625" customWidth="1"/>
    <col min="5641" max="5641" width="6.5703125" customWidth="1"/>
    <col min="5642" max="5642" width="6.85546875" customWidth="1"/>
    <col min="5643" max="5643" width="6" customWidth="1"/>
    <col min="5644" max="5644" width="8.140625" customWidth="1"/>
    <col min="5645" max="5645" width="7.7109375" customWidth="1"/>
    <col min="5646" max="5646" width="6.5703125" customWidth="1"/>
    <col min="5647" max="5647" width="7.85546875" customWidth="1"/>
    <col min="5648" max="5648" width="8.140625" customWidth="1"/>
    <col min="5649" max="5649" width="8.42578125" customWidth="1"/>
    <col min="5650" max="5650" width="9.5703125" customWidth="1"/>
    <col min="5884" max="5884" width="43" customWidth="1"/>
    <col min="5885" max="5885" width="21.7109375" customWidth="1"/>
    <col min="5886" max="5886" width="20.7109375" customWidth="1"/>
    <col min="5887" max="5887" width="3.5703125" customWidth="1"/>
    <col min="5888" max="5888" width="4.5703125" customWidth="1"/>
    <col min="5889" max="5889" width="4.140625" customWidth="1"/>
    <col min="5890" max="5891" width="6.28515625" customWidth="1"/>
    <col min="5892" max="5892" width="5.5703125" customWidth="1"/>
    <col min="5893" max="5893" width="7.42578125" customWidth="1"/>
    <col min="5894" max="5894" width="7.85546875" customWidth="1"/>
    <col min="5895" max="5895" width="8.140625" customWidth="1"/>
    <col min="5896" max="5896" width="10.28515625" customWidth="1"/>
    <col min="5897" max="5897" width="6.5703125" customWidth="1"/>
    <col min="5898" max="5898" width="6.85546875" customWidth="1"/>
    <col min="5899" max="5899" width="6" customWidth="1"/>
    <col min="5900" max="5900" width="8.140625" customWidth="1"/>
    <col min="5901" max="5901" width="7.7109375" customWidth="1"/>
    <col min="5902" max="5902" width="6.5703125" customWidth="1"/>
    <col min="5903" max="5903" width="7.85546875" customWidth="1"/>
    <col min="5904" max="5904" width="8.140625" customWidth="1"/>
    <col min="5905" max="5905" width="8.42578125" customWidth="1"/>
    <col min="5906" max="5906" width="9.5703125" customWidth="1"/>
    <col min="6140" max="6140" width="43" customWidth="1"/>
    <col min="6141" max="6141" width="21.7109375" customWidth="1"/>
    <col min="6142" max="6142" width="20.7109375" customWidth="1"/>
    <col min="6143" max="6143" width="3.5703125" customWidth="1"/>
    <col min="6144" max="6144" width="4.5703125" customWidth="1"/>
    <col min="6145" max="6145" width="4.140625" customWidth="1"/>
    <col min="6146" max="6147" width="6.28515625" customWidth="1"/>
    <col min="6148" max="6148" width="5.5703125" customWidth="1"/>
    <col min="6149" max="6149" width="7.42578125" customWidth="1"/>
    <col min="6150" max="6150" width="7.85546875" customWidth="1"/>
    <col min="6151" max="6151" width="8.140625" customWidth="1"/>
    <col min="6152" max="6152" width="10.28515625" customWidth="1"/>
    <col min="6153" max="6153" width="6.5703125" customWidth="1"/>
    <col min="6154" max="6154" width="6.85546875" customWidth="1"/>
    <col min="6155" max="6155" width="6" customWidth="1"/>
    <col min="6156" max="6156" width="8.140625" customWidth="1"/>
    <col min="6157" max="6157" width="7.7109375" customWidth="1"/>
    <col min="6158" max="6158" width="6.5703125" customWidth="1"/>
    <col min="6159" max="6159" width="7.85546875" customWidth="1"/>
    <col min="6160" max="6160" width="8.140625" customWidth="1"/>
    <col min="6161" max="6161" width="8.42578125" customWidth="1"/>
    <col min="6162" max="6162" width="9.5703125" customWidth="1"/>
    <col min="6396" max="6396" width="43" customWidth="1"/>
    <col min="6397" max="6397" width="21.7109375" customWidth="1"/>
    <col min="6398" max="6398" width="20.7109375" customWidth="1"/>
    <col min="6399" max="6399" width="3.5703125" customWidth="1"/>
    <col min="6400" max="6400" width="4.5703125" customWidth="1"/>
    <col min="6401" max="6401" width="4.140625" customWidth="1"/>
    <col min="6402" max="6403" width="6.28515625" customWidth="1"/>
    <col min="6404" max="6404" width="5.5703125" customWidth="1"/>
    <col min="6405" max="6405" width="7.42578125" customWidth="1"/>
    <col min="6406" max="6406" width="7.85546875" customWidth="1"/>
    <col min="6407" max="6407" width="8.140625" customWidth="1"/>
    <col min="6408" max="6408" width="10.28515625" customWidth="1"/>
    <col min="6409" max="6409" width="6.5703125" customWidth="1"/>
    <col min="6410" max="6410" width="6.85546875" customWidth="1"/>
    <col min="6411" max="6411" width="6" customWidth="1"/>
    <col min="6412" max="6412" width="8.140625" customWidth="1"/>
    <col min="6413" max="6413" width="7.7109375" customWidth="1"/>
    <col min="6414" max="6414" width="6.5703125" customWidth="1"/>
    <col min="6415" max="6415" width="7.85546875" customWidth="1"/>
    <col min="6416" max="6416" width="8.140625" customWidth="1"/>
    <col min="6417" max="6417" width="8.42578125" customWidth="1"/>
    <col min="6418" max="6418" width="9.5703125" customWidth="1"/>
    <col min="6652" max="6652" width="43" customWidth="1"/>
    <col min="6653" max="6653" width="21.7109375" customWidth="1"/>
    <col min="6654" max="6654" width="20.7109375" customWidth="1"/>
    <col min="6655" max="6655" width="3.5703125" customWidth="1"/>
    <col min="6656" max="6656" width="4.5703125" customWidth="1"/>
    <col min="6657" max="6657" width="4.140625" customWidth="1"/>
    <col min="6658" max="6659" width="6.28515625" customWidth="1"/>
    <col min="6660" max="6660" width="5.5703125" customWidth="1"/>
    <col min="6661" max="6661" width="7.42578125" customWidth="1"/>
    <col min="6662" max="6662" width="7.85546875" customWidth="1"/>
    <col min="6663" max="6663" width="8.140625" customWidth="1"/>
    <col min="6664" max="6664" width="10.28515625" customWidth="1"/>
    <col min="6665" max="6665" width="6.5703125" customWidth="1"/>
    <col min="6666" max="6666" width="6.85546875" customWidth="1"/>
    <col min="6667" max="6667" width="6" customWidth="1"/>
    <col min="6668" max="6668" width="8.140625" customWidth="1"/>
    <col min="6669" max="6669" width="7.7109375" customWidth="1"/>
    <col min="6670" max="6670" width="6.5703125" customWidth="1"/>
    <col min="6671" max="6671" width="7.85546875" customWidth="1"/>
    <col min="6672" max="6672" width="8.140625" customWidth="1"/>
    <col min="6673" max="6673" width="8.42578125" customWidth="1"/>
    <col min="6674" max="6674" width="9.5703125" customWidth="1"/>
    <col min="6908" max="6908" width="43" customWidth="1"/>
    <col min="6909" max="6909" width="21.7109375" customWidth="1"/>
    <col min="6910" max="6910" width="20.7109375" customWidth="1"/>
    <col min="6911" max="6911" width="3.5703125" customWidth="1"/>
    <col min="6912" max="6912" width="4.5703125" customWidth="1"/>
    <col min="6913" max="6913" width="4.140625" customWidth="1"/>
    <col min="6914" max="6915" width="6.28515625" customWidth="1"/>
    <col min="6916" max="6916" width="5.5703125" customWidth="1"/>
    <col min="6917" max="6917" width="7.42578125" customWidth="1"/>
    <col min="6918" max="6918" width="7.85546875" customWidth="1"/>
    <col min="6919" max="6919" width="8.140625" customWidth="1"/>
    <col min="6920" max="6920" width="10.28515625" customWidth="1"/>
    <col min="6921" max="6921" width="6.5703125" customWidth="1"/>
    <col min="6922" max="6922" width="6.85546875" customWidth="1"/>
    <col min="6923" max="6923" width="6" customWidth="1"/>
    <col min="6924" max="6924" width="8.140625" customWidth="1"/>
    <col min="6925" max="6925" width="7.7109375" customWidth="1"/>
    <col min="6926" max="6926" width="6.5703125" customWidth="1"/>
    <col min="6927" max="6927" width="7.85546875" customWidth="1"/>
    <col min="6928" max="6928" width="8.140625" customWidth="1"/>
    <col min="6929" max="6929" width="8.42578125" customWidth="1"/>
    <col min="6930" max="6930" width="9.5703125" customWidth="1"/>
    <col min="7164" max="7164" width="43" customWidth="1"/>
    <col min="7165" max="7165" width="21.7109375" customWidth="1"/>
    <col min="7166" max="7166" width="20.7109375" customWidth="1"/>
    <col min="7167" max="7167" width="3.5703125" customWidth="1"/>
    <col min="7168" max="7168" width="4.5703125" customWidth="1"/>
    <col min="7169" max="7169" width="4.140625" customWidth="1"/>
    <col min="7170" max="7171" width="6.28515625" customWidth="1"/>
    <col min="7172" max="7172" width="5.5703125" customWidth="1"/>
    <col min="7173" max="7173" width="7.42578125" customWidth="1"/>
    <col min="7174" max="7174" width="7.85546875" customWidth="1"/>
    <col min="7175" max="7175" width="8.140625" customWidth="1"/>
    <col min="7176" max="7176" width="10.28515625" customWidth="1"/>
    <col min="7177" max="7177" width="6.5703125" customWidth="1"/>
    <col min="7178" max="7178" width="6.85546875" customWidth="1"/>
    <col min="7179" max="7179" width="6" customWidth="1"/>
    <col min="7180" max="7180" width="8.140625" customWidth="1"/>
    <col min="7181" max="7181" width="7.7109375" customWidth="1"/>
    <col min="7182" max="7182" width="6.5703125" customWidth="1"/>
    <col min="7183" max="7183" width="7.85546875" customWidth="1"/>
    <col min="7184" max="7184" width="8.140625" customWidth="1"/>
    <col min="7185" max="7185" width="8.42578125" customWidth="1"/>
    <col min="7186" max="7186" width="9.5703125" customWidth="1"/>
    <col min="7420" max="7420" width="43" customWidth="1"/>
    <col min="7421" max="7421" width="21.7109375" customWidth="1"/>
    <col min="7422" max="7422" width="20.7109375" customWidth="1"/>
    <col min="7423" max="7423" width="3.5703125" customWidth="1"/>
    <col min="7424" max="7424" width="4.5703125" customWidth="1"/>
    <col min="7425" max="7425" width="4.140625" customWidth="1"/>
    <col min="7426" max="7427" width="6.28515625" customWidth="1"/>
    <col min="7428" max="7428" width="5.5703125" customWidth="1"/>
    <col min="7429" max="7429" width="7.42578125" customWidth="1"/>
    <col min="7430" max="7430" width="7.85546875" customWidth="1"/>
    <col min="7431" max="7431" width="8.140625" customWidth="1"/>
    <col min="7432" max="7432" width="10.28515625" customWidth="1"/>
    <col min="7433" max="7433" width="6.5703125" customWidth="1"/>
    <col min="7434" max="7434" width="6.85546875" customWidth="1"/>
    <col min="7435" max="7435" width="6" customWidth="1"/>
    <col min="7436" max="7436" width="8.140625" customWidth="1"/>
    <col min="7437" max="7437" width="7.7109375" customWidth="1"/>
    <col min="7438" max="7438" width="6.5703125" customWidth="1"/>
    <col min="7439" max="7439" width="7.85546875" customWidth="1"/>
    <col min="7440" max="7440" width="8.140625" customWidth="1"/>
    <col min="7441" max="7441" width="8.42578125" customWidth="1"/>
    <col min="7442" max="7442" width="9.5703125" customWidth="1"/>
    <col min="7676" max="7676" width="43" customWidth="1"/>
    <col min="7677" max="7677" width="21.7109375" customWidth="1"/>
    <col min="7678" max="7678" width="20.7109375" customWidth="1"/>
    <col min="7679" max="7679" width="3.5703125" customWidth="1"/>
    <col min="7680" max="7680" width="4.5703125" customWidth="1"/>
    <col min="7681" max="7681" width="4.140625" customWidth="1"/>
    <col min="7682" max="7683" width="6.28515625" customWidth="1"/>
    <col min="7684" max="7684" width="5.5703125" customWidth="1"/>
    <col min="7685" max="7685" width="7.42578125" customWidth="1"/>
    <col min="7686" max="7686" width="7.85546875" customWidth="1"/>
    <col min="7687" max="7687" width="8.140625" customWidth="1"/>
    <col min="7688" max="7688" width="10.28515625" customWidth="1"/>
    <col min="7689" max="7689" width="6.5703125" customWidth="1"/>
    <col min="7690" max="7690" width="6.85546875" customWidth="1"/>
    <col min="7691" max="7691" width="6" customWidth="1"/>
    <col min="7692" max="7692" width="8.140625" customWidth="1"/>
    <col min="7693" max="7693" width="7.7109375" customWidth="1"/>
    <col min="7694" max="7694" width="6.5703125" customWidth="1"/>
    <col min="7695" max="7695" width="7.85546875" customWidth="1"/>
    <col min="7696" max="7696" width="8.140625" customWidth="1"/>
    <col min="7697" max="7697" width="8.42578125" customWidth="1"/>
    <col min="7698" max="7698" width="9.5703125" customWidth="1"/>
    <col min="7932" max="7932" width="43" customWidth="1"/>
    <col min="7933" max="7933" width="21.7109375" customWidth="1"/>
    <col min="7934" max="7934" width="20.7109375" customWidth="1"/>
    <col min="7935" max="7935" width="3.5703125" customWidth="1"/>
    <col min="7936" max="7936" width="4.5703125" customWidth="1"/>
    <col min="7937" max="7937" width="4.140625" customWidth="1"/>
    <col min="7938" max="7939" width="6.28515625" customWidth="1"/>
    <col min="7940" max="7940" width="5.5703125" customWidth="1"/>
    <col min="7941" max="7941" width="7.42578125" customWidth="1"/>
    <col min="7942" max="7942" width="7.85546875" customWidth="1"/>
    <col min="7943" max="7943" width="8.140625" customWidth="1"/>
    <col min="7944" max="7944" width="10.28515625" customWidth="1"/>
    <col min="7945" max="7945" width="6.5703125" customWidth="1"/>
    <col min="7946" max="7946" width="6.85546875" customWidth="1"/>
    <col min="7947" max="7947" width="6" customWidth="1"/>
    <col min="7948" max="7948" width="8.140625" customWidth="1"/>
    <col min="7949" max="7949" width="7.7109375" customWidth="1"/>
    <col min="7950" max="7950" width="6.5703125" customWidth="1"/>
    <col min="7951" max="7951" width="7.85546875" customWidth="1"/>
    <col min="7952" max="7952" width="8.140625" customWidth="1"/>
    <col min="7953" max="7953" width="8.42578125" customWidth="1"/>
    <col min="7954" max="7954" width="9.5703125" customWidth="1"/>
    <col min="8188" max="8188" width="43" customWidth="1"/>
    <col min="8189" max="8189" width="21.7109375" customWidth="1"/>
    <col min="8190" max="8190" width="20.7109375" customWidth="1"/>
    <col min="8191" max="8191" width="3.5703125" customWidth="1"/>
    <col min="8192" max="8192" width="4.5703125" customWidth="1"/>
    <col min="8193" max="8193" width="4.140625" customWidth="1"/>
    <col min="8194" max="8195" width="6.28515625" customWidth="1"/>
    <col min="8196" max="8196" width="5.5703125" customWidth="1"/>
    <col min="8197" max="8197" width="7.42578125" customWidth="1"/>
    <col min="8198" max="8198" width="7.85546875" customWidth="1"/>
    <col min="8199" max="8199" width="8.140625" customWidth="1"/>
    <col min="8200" max="8200" width="10.28515625" customWidth="1"/>
    <col min="8201" max="8201" width="6.5703125" customWidth="1"/>
    <col min="8202" max="8202" width="6.85546875" customWidth="1"/>
    <col min="8203" max="8203" width="6" customWidth="1"/>
    <col min="8204" max="8204" width="8.140625" customWidth="1"/>
    <col min="8205" max="8205" width="7.7109375" customWidth="1"/>
    <col min="8206" max="8206" width="6.5703125" customWidth="1"/>
    <col min="8207" max="8207" width="7.85546875" customWidth="1"/>
    <col min="8208" max="8208" width="8.140625" customWidth="1"/>
    <col min="8209" max="8209" width="8.42578125" customWidth="1"/>
    <col min="8210" max="8210" width="9.5703125" customWidth="1"/>
    <col min="8444" max="8444" width="43" customWidth="1"/>
    <col min="8445" max="8445" width="21.7109375" customWidth="1"/>
    <col min="8446" max="8446" width="20.7109375" customWidth="1"/>
    <col min="8447" max="8447" width="3.5703125" customWidth="1"/>
    <col min="8448" max="8448" width="4.5703125" customWidth="1"/>
    <col min="8449" max="8449" width="4.140625" customWidth="1"/>
    <col min="8450" max="8451" width="6.28515625" customWidth="1"/>
    <col min="8452" max="8452" width="5.5703125" customWidth="1"/>
    <col min="8453" max="8453" width="7.42578125" customWidth="1"/>
    <col min="8454" max="8454" width="7.85546875" customWidth="1"/>
    <col min="8455" max="8455" width="8.140625" customWidth="1"/>
    <col min="8456" max="8456" width="10.28515625" customWidth="1"/>
    <col min="8457" max="8457" width="6.5703125" customWidth="1"/>
    <col min="8458" max="8458" width="6.85546875" customWidth="1"/>
    <col min="8459" max="8459" width="6" customWidth="1"/>
    <col min="8460" max="8460" width="8.140625" customWidth="1"/>
    <col min="8461" max="8461" width="7.7109375" customWidth="1"/>
    <col min="8462" max="8462" width="6.5703125" customWidth="1"/>
    <col min="8463" max="8463" width="7.85546875" customWidth="1"/>
    <col min="8464" max="8464" width="8.140625" customWidth="1"/>
    <col min="8465" max="8465" width="8.42578125" customWidth="1"/>
    <col min="8466" max="8466" width="9.5703125" customWidth="1"/>
    <col min="8700" max="8700" width="43" customWidth="1"/>
    <col min="8701" max="8701" width="21.7109375" customWidth="1"/>
    <col min="8702" max="8702" width="20.7109375" customWidth="1"/>
    <col min="8703" max="8703" width="3.5703125" customWidth="1"/>
    <col min="8704" max="8704" width="4.5703125" customWidth="1"/>
    <col min="8705" max="8705" width="4.140625" customWidth="1"/>
    <col min="8706" max="8707" width="6.28515625" customWidth="1"/>
    <col min="8708" max="8708" width="5.5703125" customWidth="1"/>
    <col min="8709" max="8709" width="7.42578125" customWidth="1"/>
    <col min="8710" max="8710" width="7.85546875" customWidth="1"/>
    <col min="8711" max="8711" width="8.140625" customWidth="1"/>
    <col min="8712" max="8712" width="10.28515625" customWidth="1"/>
    <col min="8713" max="8713" width="6.5703125" customWidth="1"/>
    <col min="8714" max="8714" width="6.85546875" customWidth="1"/>
    <col min="8715" max="8715" width="6" customWidth="1"/>
    <col min="8716" max="8716" width="8.140625" customWidth="1"/>
    <col min="8717" max="8717" width="7.7109375" customWidth="1"/>
    <col min="8718" max="8718" width="6.5703125" customWidth="1"/>
    <col min="8719" max="8719" width="7.85546875" customWidth="1"/>
    <col min="8720" max="8720" width="8.140625" customWidth="1"/>
    <col min="8721" max="8721" width="8.42578125" customWidth="1"/>
    <col min="8722" max="8722" width="9.5703125" customWidth="1"/>
    <col min="8956" max="8956" width="43" customWidth="1"/>
    <col min="8957" max="8957" width="21.7109375" customWidth="1"/>
    <col min="8958" max="8958" width="20.7109375" customWidth="1"/>
    <col min="8959" max="8959" width="3.5703125" customWidth="1"/>
    <col min="8960" max="8960" width="4.5703125" customWidth="1"/>
    <col min="8961" max="8961" width="4.140625" customWidth="1"/>
    <col min="8962" max="8963" width="6.28515625" customWidth="1"/>
    <col min="8964" max="8964" width="5.5703125" customWidth="1"/>
    <col min="8965" max="8965" width="7.42578125" customWidth="1"/>
    <col min="8966" max="8966" width="7.85546875" customWidth="1"/>
    <col min="8967" max="8967" width="8.140625" customWidth="1"/>
    <col min="8968" max="8968" width="10.28515625" customWidth="1"/>
    <col min="8969" max="8969" width="6.5703125" customWidth="1"/>
    <col min="8970" max="8970" width="6.85546875" customWidth="1"/>
    <col min="8971" max="8971" width="6" customWidth="1"/>
    <col min="8972" max="8972" width="8.140625" customWidth="1"/>
    <col min="8973" max="8973" width="7.7109375" customWidth="1"/>
    <col min="8974" max="8974" width="6.5703125" customWidth="1"/>
    <col min="8975" max="8975" width="7.85546875" customWidth="1"/>
    <col min="8976" max="8976" width="8.140625" customWidth="1"/>
    <col min="8977" max="8977" width="8.42578125" customWidth="1"/>
    <col min="8978" max="8978" width="9.5703125" customWidth="1"/>
    <col min="9212" max="9212" width="43" customWidth="1"/>
    <col min="9213" max="9213" width="21.7109375" customWidth="1"/>
    <col min="9214" max="9214" width="20.7109375" customWidth="1"/>
    <col min="9215" max="9215" width="3.5703125" customWidth="1"/>
    <col min="9216" max="9216" width="4.5703125" customWidth="1"/>
    <col min="9217" max="9217" width="4.140625" customWidth="1"/>
    <col min="9218" max="9219" width="6.28515625" customWidth="1"/>
    <col min="9220" max="9220" width="5.5703125" customWidth="1"/>
    <col min="9221" max="9221" width="7.42578125" customWidth="1"/>
    <col min="9222" max="9222" width="7.85546875" customWidth="1"/>
    <col min="9223" max="9223" width="8.140625" customWidth="1"/>
    <col min="9224" max="9224" width="10.28515625" customWidth="1"/>
    <col min="9225" max="9225" width="6.5703125" customWidth="1"/>
    <col min="9226" max="9226" width="6.85546875" customWidth="1"/>
    <col min="9227" max="9227" width="6" customWidth="1"/>
    <col min="9228" max="9228" width="8.140625" customWidth="1"/>
    <col min="9229" max="9229" width="7.7109375" customWidth="1"/>
    <col min="9230" max="9230" width="6.5703125" customWidth="1"/>
    <col min="9231" max="9231" width="7.85546875" customWidth="1"/>
    <col min="9232" max="9232" width="8.140625" customWidth="1"/>
    <col min="9233" max="9233" width="8.42578125" customWidth="1"/>
    <col min="9234" max="9234" width="9.5703125" customWidth="1"/>
    <col min="9468" max="9468" width="43" customWidth="1"/>
    <col min="9469" max="9469" width="21.7109375" customWidth="1"/>
    <col min="9470" max="9470" width="20.7109375" customWidth="1"/>
    <col min="9471" max="9471" width="3.5703125" customWidth="1"/>
    <col min="9472" max="9472" width="4.5703125" customWidth="1"/>
    <col min="9473" max="9473" width="4.140625" customWidth="1"/>
    <col min="9474" max="9475" width="6.28515625" customWidth="1"/>
    <col min="9476" max="9476" width="5.5703125" customWidth="1"/>
    <col min="9477" max="9477" width="7.42578125" customWidth="1"/>
    <col min="9478" max="9478" width="7.85546875" customWidth="1"/>
    <col min="9479" max="9479" width="8.140625" customWidth="1"/>
    <col min="9480" max="9480" width="10.28515625" customWidth="1"/>
    <col min="9481" max="9481" width="6.5703125" customWidth="1"/>
    <col min="9482" max="9482" width="6.85546875" customWidth="1"/>
    <col min="9483" max="9483" width="6" customWidth="1"/>
    <col min="9484" max="9484" width="8.140625" customWidth="1"/>
    <col min="9485" max="9485" width="7.7109375" customWidth="1"/>
    <col min="9486" max="9486" width="6.5703125" customWidth="1"/>
    <col min="9487" max="9487" width="7.85546875" customWidth="1"/>
    <col min="9488" max="9488" width="8.140625" customWidth="1"/>
    <col min="9489" max="9489" width="8.42578125" customWidth="1"/>
    <col min="9490" max="9490" width="9.5703125" customWidth="1"/>
    <col min="9724" max="9724" width="43" customWidth="1"/>
    <col min="9725" max="9725" width="21.7109375" customWidth="1"/>
    <col min="9726" max="9726" width="20.7109375" customWidth="1"/>
    <col min="9727" max="9727" width="3.5703125" customWidth="1"/>
    <col min="9728" max="9728" width="4.5703125" customWidth="1"/>
    <col min="9729" max="9729" width="4.140625" customWidth="1"/>
    <col min="9730" max="9731" width="6.28515625" customWidth="1"/>
    <col min="9732" max="9732" width="5.5703125" customWidth="1"/>
    <col min="9733" max="9733" width="7.42578125" customWidth="1"/>
    <col min="9734" max="9734" width="7.85546875" customWidth="1"/>
    <col min="9735" max="9735" width="8.140625" customWidth="1"/>
    <col min="9736" max="9736" width="10.28515625" customWidth="1"/>
    <col min="9737" max="9737" width="6.5703125" customWidth="1"/>
    <col min="9738" max="9738" width="6.85546875" customWidth="1"/>
    <col min="9739" max="9739" width="6" customWidth="1"/>
    <col min="9740" max="9740" width="8.140625" customWidth="1"/>
    <col min="9741" max="9741" width="7.7109375" customWidth="1"/>
    <col min="9742" max="9742" width="6.5703125" customWidth="1"/>
    <col min="9743" max="9743" width="7.85546875" customWidth="1"/>
    <col min="9744" max="9744" width="8.140625" customWidth="1"/>
    <col min="9745" max="9745" width="8.42578125" customWidth="1"/>
    <col min="9746" max="9746" width="9.5703125" customWidth="1"/>
    <col min="9980" max="9980" width="43" customWidth="1"/>
    <col min="9981" max="9981" width="21.7109375" customWidth="1"/>
    <col min="9982" max="9982" width="20.7109375" customWidth="1"/>
    <col min="9983" max="9983" width="3.5703125" customWidth="1"/>
    <col min="9984" max="9984" width="4.5703125" customWidth="1"/>
    <col min="9985" max="9985" width="4.140625" customWidth="1"/>
    <col min="9986" max="9987" width="6.28515625" customWidth="1"/>
    <col min="9988" max="9988" width="5.5703125" customWidth="1"/>
    <col min="9989" max="9989" width="7.42578125" customWidth="1"/>
    <col min="9990" max="9990" width="7.85546875" customWidth="1"/>
    <col min="9991" max="9991" width="8.140625" customWidth="1"/>
    <col min="9992" max="9992" width="10.28515625" customWidth="1"/>
    <col min="9993" max="9993" width="6.5703125" customWidth="1"/>
    <col min="9994" max="9994" width="6.85546875" customWidth="1"/>
    <col min="9995" max="9995" width="6" customWidth="1"/>
    <col min="9996" max="9996" width="8.140625" customWidth="1"/>
    <col min="9997" max="9997" width="7.7109375" customWidth="1"/>
    <col min="9998" max="9998" width="6.5703125" customWidth="1"/>
    <col min="9999" max="9999" width="7.85546875" customWidth="1"/>
    <col min="10000" max="10000" width="8.140625" customWidth="1"/>
    <col min="10001" max="10001" width="8.42578125" customWidth="1"/>
    <col min="10002" max="10002" width="9.5703125" customWidth="1"/>
    <col min="10236" max="10236" width="43" customWidth="1"/>
    <col min="10237" max="10237" width="21.7109375" customWidth="1"/>
    <col min="10238" max="10238" width="20.7109375" customWidth="1"/>
    <col min="10239" max="10239" width="3.5703125" customWidth="1"/>
    <col min="10240" max="10240" width="4.5703125" customWidth="1"/>
    <col min="10241" max="10241" width="4.140625" customWidth="1"/>
    <col min="10242" max="10243" width="6.28515625" customWidth="1"/>
    <col min="10244" max="10244" width="5.5703125" customWidth="1"/>
    <col min="10245" max="10245" width="7.42578125" customWidth="1"/>
    <col min="10246" max="10246" width="7.85546875" customWidth="1"/>
    <col min="10247" max="10247" width="8.140625" customWidth="1"/>
    <col min="10248" max="10248" width="10.28515625" customWidth="1"/>
    <col min="10249" max="10249" width="6.5703125" customWidth="1"/>
    <col min="10250" max="10250" width="6.85546875" customWidth="1"/>
    <col min="10251" max="10251" width="6" customWidth="1"/>
    <col min="10252" max="10252" width="8.140625" customWidth="1"/>
    <col min="10253" max="10253" width="7.7109375" customWidth="1"/>
    <col min="10254" max="10254" width="6.5703125" customWidth="1"/>
    <col min="10255" max="10255" width="7.85546875" customWidth="1"/>
    <col min="10256" max="10256" width="8.140625" customWidth="1"/>
    <col min="10257" max="10257" width="8.42578125" customWidth="1"/>
    <col min="10258" max="10258" width="9.5703125" customWidth="1"/>
    <col min="10492" max="10492" width="43" customWidth="1"/>
    <col min="10493" max="10493" width="21.7109375" customWidth="1"/>
    <col min="10494" max="10494" width="20.7109375" customWidth="1"/>
    <col min="10495" max="10495" width="3.5703125" customWidth="1"/>
    <col min="10496" max="10496" width="4.5703125" customWidth="1"/>
    <col min="10497" max="10497" width="4.140625" customWidth="1"/>
    <col min="10498" max="10499" width="6.28515625" customWidth="1"/>
    <col min="10500" max="10500" width="5.5703125" customWidth="1"/>
    <col min="10501" max="10501" width="7.42578125" customWidth="1"/>
    <col min="10502" max="10502" width="7.85546875" customWidth="1"/>
    <col min="10503" max="10503" width="8.140625" customWidth="1"/>
    <col min="10504" max="10504" width="10.28515625" customWidth="1"/>
    <col min="10505" max="10505" width="6.5703125" customWidth="1"/>
    <col min="10506" max="10506" width="6.85546875" customWidth="1"/>
    <col min="10507" max="10507" width="6" customWidth="1"/>
    <col min="10508" max="10508" width="8.140625" customWidth="1"/>
    <col min="10509" max="10509" width="7.7109375" customWidth="1"/>
    <col min="10510" max="10510" width="6.5703125" customWidth="1"/>
    <col min="10511" max="10511" width="7.85546875" customWidth="1"/>
    <col min="10512" max="10512" width="8.140625" customWidth="1"/>
    <col min="10513" max="10513" width="8.42578125" customWidth="1"/>
    <col min="10514" max="10514" width="9.5703125" customWidth="1"/>
    <col min="10748" max="10748" width="43" customWidth="1"/>
    <col min="10749" max="10749" width="21.7109375" customWidth="1"/>
    <col min="10750" max="10750" width="20.7109375" customWidth="1"/>
    <col min="10751" max="10751" width="3.5703125" customWidth="1"/>
    <col min="10752" max="10752" width="4.5703125" customWidth="1"/>
    <col min="10753" max="10753" width="4.140625" customWidth="1"/>
    <col min="10754" max="10755" width="6.28515625" customWidth="1"/>
    <col min="10756" max="10756" width="5.5703125" customWidth="1"/>
    <col min="10757" max="10757" width="7.42578125" customWidth="1"/>
    <col min="10758" max="10758" width="7.85546875" customWidth="1"/>
    <col min="10759" max="10759" width="8.140625" customWidth="1"/>
    <col min="10760" max="10760" width="10.28515625" customWidth="1"/>
    <col min="10761" max="10761" width="6.5703125" customWidth="1"/>
    <col min="10762" max="10762" width="6.85546875" customWidth="1"/>
    <col min="10763" max="10763" width="6" customWidth="1"/>
    <col min="10764" max="10764" width="8.140625" customWidth="1"/>
    <col min="10765" max="10765" width="7.7109375" customWidth="1"/>
    <col min="10766" max="10766" width="6.5703125" customWidth="1"/>
    <col min="10767" max="10767" width="7.85546875" customWidth="1"/>
    <col min="10768" max="10768" width="8.140625" customWidth="1"/>
    <col min="10769" max="10769" width="8.42578125" customWidth="1"/>
    <col min="10770" max="10770" width="9.5703125" customWidth="1"/>
    <col min="11004" max="11004" width="43" customWidth="1"/>
    <col min="11005" max="11005" width="21.7109375" customWidth="1"/>
    <col min="11006" max="11006" width="20.7109375" customWidth="1"/>
    <col min="11007" max="11007" width="3.5703125" customWidth="1"/>
    <col min="11008" max="11008" width="4.5703125" customWidth="1"/>
    <col min="11009" max="11009" width="4.140625" customWidth="1"/>
    <col min="11010" max="11011" width="6.28515625" customWidth="1"/>
    <col min="11012" max="11012" width="5.5703125" customWidth="1"/>
    <col min="11013" max="11013" width="7.42578125" customWidth="1"/>
    <col min="11014" max="11014" width="7.85546875" customWidth="1"/>
    <col min="11015" max="11015" width="8.140625" customWidth="1"/>
    <col min="11016" max="11016" width="10.28515625" customWidth="1"/>
    <col min="11017" max="11017" width="6.5703125" customWidth="1"/>
    <col min="11018" max="11018" width="6.85546875" customWidth="1"/>
    <col min="11019" max="11019" width="6" customWidth="1"/>
    <col min="11020" max="11020" width="8.140625" customWidth="1"/>
    <col min="11021" max="11021" width="7.7109375" customWidth="1"/>
    <col min="11022" max="11022" width="6.5703125" customWidth="1"/>
    <col min="11023" max="11023" width="7.85546875" customWidth="1"/>
    <col min="11024" max="11024" width="8.140625" customWidth="1"/>
    <col min="11025" max="11025" width="8.42578125" customWidth="1"/>
    <col min="11026" max="11026" width="9.5703125" customWidth="1"/>
    <col min="11260" max="11260" width="43" customWidth="1"/>
    <col min="11261" max="11261" width="21.7109375" customWidth="1"/>
    <col min="11262" max="11262" width="20.7109375" customWidth="1"/>
    <col min="11263" max="11263" width="3.5703125" customWidth="1"/>
    <col min="11264" max="11264" width="4.5703125" customWidth="1"/>
    <col min="11265" max="11265" width="4.140625" customWidth="1"/>
    <col min="11266" max="11267" width="6.28515625" customWidth="1"/>
    <col min="11268" max="11268" width="5.5703125" customWidth="1"/>
    <col min="11269" max="11269" width="7.42578125" customWidth="1"/>
    <col min="11270" max="11270" width="7.85546875" customWidth="1"/>
    <col min="11271" max="11271" width="8.140625" customWidth="1"/>
    <col min="11272" max="11272" width="10.28515625" customWidth="1"/>
    <col min="11273" max="11273" width="6.5703125" customWidth="1"/>
    <col min="11274" max="11274" width="6.85546875" customWidth="1"/>
    <col min="11275" max="11275" width="6" customWidth="1"/>
    <col min="11276" max="11276" width="8.140625" customWidth="1"/>
    <col min="11277" max="11277" width="7.7109375" customWidth="1"/>
    <col min="11278" max="11278" width="6.5703125" customWidth="1"/>
    <col min="11279" max="11279" width="7.85546875" customWidth="1"/>
    <col min="11280" max="11280" width="8.140625" customWidth="1"/>
    <col min="11281" max="11281" width="8.42578125" customWidth="1"/>
    <col min="11282" max="11282" width="9.5703125" customWidth="1"/>
    <col min="11516" max="11516" width="43" customWidth="1"/>
    <col min="11517" max="11517" width="21.7109375" customWidth="1"/>
    <col min="11518" max="11518" width="20.7109375" customWidth="1"/>
    <col min="11519" max="11519" width="3.5703125" customWidth="1"/>
    <col min="11520" max="11520" width="4.5703125" customWidth="1"/>
    <col min="11521" max="11521" width="4.140625" customWidth="1"/>
    <col min="11522" max="11523" width="6.28515625" customWidth="1"/>
    <col min="11524" max="11524" width="5.5703125" customWidth="1"/>
    <col min="11525" max="11525" width="7.42578125" customWidth="1"/>
    <col min="11526" max="11526" width="7.85546875" customWidth="1"/>
    <col min="11527" max="11527" width="8.140625" customWidth="1"/>
    <col min="11528" max="11528" width="10.28515625" customWidth="1"/>
    <col min="11529" max="11529" width="6.5703125" customWidth="1"/>
    <col min="11530" max="11530" width="6.85546875" customWidth="1"/>
    <col min="11531" max="11531" width="6" customWidth="1"/>
    <col min="11532" max="11532" width="8.140625" customWidth="1"/>
    <col min="11533" max="11533" width="7.7109375" customWidth="1"/>
    <col min="11534" max="11534" width="6.5703125" customWidth="1"/>
    <col min="11535" max="11535" width="7.85546875" customWidth="1"/>
    <col min="11536" max="11536" width="8.140625" customWidth="1"/>
    <col min="11537" max="11537" width="8.42578125" customWidth="1"/>
    <col min="11538" max="11538" width="9.5703125" customWidth="1"/>
    <col min="11772" max="11772" width="43" customWidth="1"/>
    <col min="11773" max="11773" width="21.7109375" customWidth="1"/>
    <col min="11774" max="11774" width="20.7109375" customWidth="1"/>
    <col min="11775" max="11775" width="3.5703125" customWidth="1"/>
    <col min="11776" max="11776" width="4.5703125" customWidth="1"/>
    <col min="11777" max="11777" width="4.140625" customWidth="1"/>
    <col min="11778" max="11779" width="6.28515625" customWidth="1"/>
    <col min="11780" max="11780" width="5.5703125" customWidth="1"/>
    <col min="11781" max="11781" width="7.42578125" customWidth="1"/>
    <col min="11782" max="11782" width="7.85546875" customWidth="1"/>
    <col min="11783" max="11783" width="8.140625" customWidth="1"/>
    <col min="11784" max="11784" width="10.28515625" customWidth="1"/>
    <col min="11785" max="11785" width="6.5703125" customWidth="1"/>
    <col min="11786" max="11786" width="6.85546875" customWidth="1"/>
    <col min="11787" max="11787" width="6" customWidth="1"/>
    <col min="11788" max="11788" width="8.140625" customWidth="1"/>
    <col min="11789" max="11789" width="7.7109375" customWidth="1"/>
    <col min="11790" max="11790" width="6.5703125" customWidth="1"/>
    <col min="11791" max="11791" width="7.85546875" customWidth="1"/>
    <col min="11792" max="11792" width="8.140625" customWidth="1"/>
    <col min="11793" max="11793" width="8.42578125" customWidth="1"/>
    <col min="11794" max="11794" width="9.5703125" customWidth="1"/>
    <col min="12028" max="12028" width="43" customWidth="1"/>
    <col min="12029" max="12029" width="21.7109375" customWidth="1"/>
    <col min="12030" max="12030" width="20.7109375" customWidth="1"/>
    <col min="12031" max="12031" width="3.5703125" customWidth="1"/>
    <col min="12032" max="12032" width="4.5703125" customWidth="1"/>
    <col min="12033" max="12033" width="4.140625" customWidth="1"/>
    <col min="12034" max="12035" width="6.28515625" customWidth="1"/>
    <col min="12036" max="12036" width="5.5703125" customWidth="1"/>
    <col min="12037" max="12037" width="7.42578125" customWidth="1"/>
    <col min="12038" max="12038" width="7.85546875" customWidth="1"/>
    <col min="12039" max="12039" width="8.140625" customWidth="1"/>
    <col min="12040" max="12040" width="10.28515625" customWidth="1"/>
    <col min="12041" max="12041" width="6.5703125" customWidth="1"/>
    <col min="12042" max="12042" width="6.85546875" customWidth="1"/>
    <col min="12043" max="12043" width="6" customWidth="1"/>
    <col min="12044" max="12044" width="8.140625" customWidth="1"/>
    <col min="12045" max="12045" width="7.7109375" customWidth="1"/>
    <col min="12046" max="12046" width="6.5703125" customWidth="1"/>
    <col min="12047" max="12047" width="7.85546875" customWidth="1"/>
    <col min="12048" max="12048" width="8.140625" customWidth="1"/>
    <col min="12049" max="12049" width="8.42578125" customWidth="1"/>
    <col min="12050" max="12050" width="9.5703125" customWidth="1"/>
    <col min="12284" max="12284" width="43" customWidth="1"/>
    <col min="12285" max="12285" width="21.7109375" customWidth="1"/>
    <col min="12286" max="12286" width="20.7109375" customWidth="1"/>
    <col min="12287" max="12287" width="3.5703125" customWidth="1"/>
    <col min="12288" max="12288" width="4.5703125" customWidth="1"/>
    <col min="12289" max="12289" width="4.140625" customWidth="1"/>
    <col min="12290" max="12291" width="6.28515625" customWidth="1"/>
    <col min="12292" max="12292" width="5.5703125" customWidth="1"/>
    <col min="12293" max="12293" width="7.42578125" customWidth="1"/>
    <col min="12294" max="12294" width="7.85546875" customWidth="1"/>
    <col min="12295" max="12295" width="8.140625" customWidth="1"/>
    <col min="12296" max="12296" width="10.28515625" customWidth="1"/>
    <col min="12297" max="12297" width="6.5703125" customWidth="1"/>
    <col min="12298" max="12298" width="6.85546875" customWidth="1"/>
    <col min="12299" max="12299" width="6" customWidth="1"/>
    <col min="12300" max="12300" width="8.140625" customWidth="1"/>
    <col min="12301" max="12301" width="7.7109375" customWidth="1"/>
    <col min="12302" max="12302" width="6.5703125" customWidth="1"/>
    <col min="12303" max="12303" width="7.85546875" customWidth="1"/>
    <col min="12304" max="12304" width="8.140625" customWidth="1"/>
    <col min="12305" max="12305" width="8.42578125" customWidth="1"/>
    <col min="12306" max="12306" width="9.5703125" customWidth="1"/>
    <col min="12540" max="12540" width="43" customWidth="1"/>
    <col min="12541" max="12541" width="21.7109375" customWidth="1"/>
    <col min="12542" max="12542" width="20.7109375" customWidth="1"/>
    <col min="12543" max="12543" width="3.5703125" customWidth="1"/>
    <col min="12544" max="12544" width="4.5703125" customWidth="1"/>
    <col min="12545" max="12545" width="4.140625" customWidth="1"/>
    <col min="12546" max="12547" width="6.28515625" customWidth="1"/>
    <col min="12548" max="12548" width="5.5703125" customWidth="1"/>
    <col min="12549" max="12549" width="7.42578125" customWidth="1"/>
    <col min="12550" max="12550" width="7.85546875" customWidth="1"/>
    <col min="12551" max="12551" width="8.140625" customWidth="1"/>
    <col min="12552" max="12552" width="10.28515625" customWidth="1"/>
    <col min="12553" max="12553" width="6.5703125" customWidth="1"/>
    <col min="12554" max="12554" width="6.85546875" customWidth="1"/>
    <col min="12555" max="12555" width="6" customWidth="1"/>
    <col min="12556" max="12556" width="8.140625" customWidth="1"/>
    <col min="12557" max="12557" width="7.7109375" customWidth="1"/>
    <col min="12558" max="12558" width="6.5703125" customWidth="1"/>
    <col min="12559" max="12559" width="7.85546875" customWidth="1"/>
    <col min="12560" max="12560" width="8.140625" customWidth="1"/>
    <col min="12561" max="12561" width="8.42578125" customWidth="1"/>
    <col min="12562" max="12562" width="9.5703125" customWidth="1"/>
    <col min="12796" max="12796" width="43" customWidth="1"/>
    <col min="12797" max="12797" width="21.7109375" customWidth="1"/>
    <col min="12798" max="12798" width="20.7109375" customWidth="1"/>
    <col min="12799" max="12799" width="3.5703125" customWidth="1"/>
    <col min="12800" max="12800" width="4.5703125" customWidth="1"/>
    <col min="12801" max="12801" width="4.140625" customWidth="1"/>
    <col min="12802" max="12803" width="6.28515625" customWidth="1"/>
    <col min="12804" max="12804" width="5.5703125" customWidth="1"/>
    <col min="12805" max="12805" width="7.42578125" customWidth="1"/>
    <col min="12806" max="12806" width="7.85546875" customWidth="1"/>
    <col min="12807" max="12807" width="8.140625" customWidth="1"/>
    <col min="12808" max="12808" width="10.28515625" customWidth="1"/>
    <col min="12809" max="12809" width="6.5703125" customWidth="1"/>
    <col min="12810" max="12810" width="6.85546875" customWidth="1"/>
    <col min="12811" max="12811" width="6" customWidth="1"/>
    <col min="12812" max="12812" width="8.140625" customWidth="1"/>
    <col min="12813" max="12813" width="7.7109375" customWidth="1"/>
    <col min="12814" max="12814" width="6.5703125" customWidth="1"/>
    <col min="12815" max="12815" width="7.85546875" customWidth="1"/>
    <col min="12816" max="12816" width="8.140625" customWidth="1"/>
    <col min="12817" max="12817" width="8.42578125" customWidth="1"/>
    <col min="12818" max="12818" width="9.5703125" customWidth="1"/>
    <col min="13052" max="13052" width="43" customWidth="1"/>
    <col min="13053" max="13053" width="21.7109375" customWidth="1"/>
    <col min="13054" max="13054" width="20.7109375" customWidth="1"/>
    <col min="13055" max="13055" width="3.5703125" customWidth="1"/>
    <col min="13056" max="13056" width="4.5703125" customWidth="1"/>
    <col min="13057" max="13057" width="4.140625" customWidth="1"/>
    <col min="13058" max="13059" width="6.28515625" customWidth="1"/>
    <col min="13060" max="13060" width="5.5703125" customWidth="1"/>
    <col min="13061" max="13061" width="7.42578125" customWidth="1"/>
    <col min="13062" max="13062" width="7.85546875" customWidth="1"/>
    <col min="13063" max="13063" width="8.140625" customWidth="1"/>
    <col min="13064" max="13064" width="10.28515625" customWidth="1"/>
    <col min="13065" max="13065" width="6.5703125" customWidth="1"/>
    <col min="13066" max="13066" width="6.85546875" customWidth="1"/>
    <col min="13067" max="13067" width="6" customWidth="1"/>
    <col min="13068" max="13068" width="8.140625" customWidth="1"/>
    <col min="13069" max="13069" width="7.7109375" customWidth="1"/>
    <col min="13070" max="13070" width="6.5703125" customWidth="1"/>
    <col min="13071" max="13071" width="7.85546875" customWidth="1"/>
    <col min="13072" max="13072" width="8.140625" customWidth="1"/>
    <col min="13073" max="13073" width="8.42578125" customWidth="1"/>
    <col min="13074" max="13074" width="9.5703125" customWidth="1"/>
    <col min="13308" max="13308" width="43" customWidth="1"/>
    <col min="13309" max="13309" width="21.7109375" customWidth="1"/>
    <col min="13310" max="13310" width="20.7109375" customWidth="1"/>
    <col min="13311" max="13311" width="3.5703125" customWidth="1"/>
    <col min="13312" max="13312" width="4.5703125" customWidth="1"/>
    <col min="13313" max="13313" width="4.140625" customWidth="1"/>
    <col min="13314" max="13315" width="6.28515625" customWidth="1"/>
    <col min="13316" max="13316" width="5.5703125" customWidth="1"/>
    <col min="13317" max="13317" width="7.42578125" customWidth="1"/>
    <col min="13318" max="13318" width="7.85546875" customWidth="1"/>
    <col min="13319" max="13319" width="8.140625" customWidth="1"/>
    <col min="13320" max="13320" width="10.28515625" customWidth="1"/>
    <col min="13321" max="13321" width="6.5703125" customWidth="1"/>
    <col min="13322" max="13322" width="6.85546875" customWidth="1"/>
    <col min="13323" max="13323" width="6" customWidth="1"/>
    <col min="13324" max="13324" width="8.140625" customWidth="1"/>
    <col min="13325" max="13325" width="7.7109375" customWidth="1"/>
    <col min="13326" max="13326" width="6.5703125" customWidth="1"/>
    <col min="13327" max="13327" width="7.85546875" customWidth="1"/>
    <col min="13328" max="13328" width="8.140625" customWidth="1"/>
    <col min="13329" max="13329" width="8.42578125" customWidth="1"/>
    <col min="13330" max="13330" width="9.5703125" customWidth="1"/>
    <col min="13564" max="13564" width="43" customWidth="1"/>
    <col min="13565" max="13565" width="21.7109375" customWidth="1"/>
    <col min="13566" max="13566" width="20.7109375" customWidth="1"/>
    <col min="13567" max="13567" width="3.5703125" customWidth="1"/>
    <col min="13568" max="13568" width="4.5703125" customWidth="1"/>
    <col min="13569" max="13569" width="4.140625" customWidth="1"/>
    <col min="13570" max="13571" width="6.28515625" customWidth="1"/>
    <col min="13572" max="13572" width="5.5703125" customWidth="1"/>
    <col min="13573" max="13573" width="7.42578125" customWidth="1"/>
    <col min="13574" max="13574" width="7.85546875" customWidth="1"/>
    <col min="13575" max="13575" width="8.140625" customWidth="1"/>
    <col min="13576" max="13576" width="10.28515625" customWidth="1"/>
    <col min="13577" max="13577" width="6.5703125" customWidth="1"/>
    <col min="13578" max="13578" width="6.85546875" customWidth="1"/>
    <col min="13579" max="13579" width="6" customWidth="1"/>
    <col min="13580" max="13580" width="8.140625" customWidth="1"/>
    <col min="13581" max="13581" width="7.7109375" customWidth="1"/>
    <col min="13582" max="13582" width="6.5703125" customWidth="1"/>
    <col min="13583" max="13583" width="7.85546875" customWidth="1"/>
    <col min="13584" max="13584" width="8.140625" customWidth="1"/>
    <col min="13585" max="13585" width="8.42578125" customWidth="1"/>
    <col min="13586" max="13586" width="9.5703125" customWidth="1"/>
    <col min="13820" max="13820" width="43" customWidth="1"/>
    <col min="13821" max="13821" width="21.7109375" customWidth="1"/>
    <col min="13822" max="13822" width="20.7109375" customWidth="1"/>
    <col min="13823" max="13823" width="3.5703125" customWidth="1"/>
    <col min="13824" max="13824" width="4.5703125" customWidth="1"/>
    <col min="13825" max="13825" width="4.140625" customWidth="1"/>
    <col min="13826" max="13827" width="6.28515625" customWidth="1"/>
    <col min="13828" max="13828" width="5.5703125" customWidth="1"/>
    <col min="13829" max="13829" width="7.42578125" customWidth="1"/>
    <col min="13830" max="13830" width="7.85546875" customWidth="1"/>
    <col min="13831" max="13831" width="8.140625" customWidth="1"/>
    <col min="13832" max="13832" width="10.28515625" customWidth="1"/>
    <col min="13833" max="13833" width="6.5703125" customWidth="1"/>
    <col min="13834" max="13834" width="6.85546875" customWidth="1"/>
    <col min="13835" max="13835" width="6" customWidth="1"/>
    <col min="13836" max="13836" width="8.140625" customWidth="1"/>
    <col min="13837" max="13837" width="7.7109375" customWidth="1"/>
    <col min="13838" max="13838" width="6.5703125" customWidth="1"/>
    <col min="13839" max="13839" width="7.85546875" customWidth="1"/>
    <col min="13840" max="13840" width="8.140625" customWidth="1"/>
    <col min="13841" max="13841" width="8.42578125" customWidth="1"/>
    <col min="13842" max="13842" width="9.5703125" customWidth="1"/>
    <col min="14076" max="14076" width="43" customWidth="1"/>
    <col min="14077" max="14077" width="21.7109375" customWidth="1"/>
    <col min="14078" max="14078" width="20.7109375" customWidth="1"/>
    <col min="14079" max="14079" width="3.5703125" customWidth="1"/>
    <col min="14080" max="14080" width="4.5703125" customWidth="1"/>
    <col min="14081" max="14081" width="4.140625" customWidth="1"/>
    <col min="14082" max="14083" width="6.28515625" customWidth="1"/>
    <col min="14084" max="14084" width="5.5703125" customWidth="1"/>
    <col min="14085" max="14085" width="7.42578125" customWidth="1"/>
    <col min="14086" max="14086" width="7.85546875" customWidth="1"/>
    <col min="14087" max="14087" width="8.140625" customWidth="1"/>
    <col min="14088" max="14088" width="10.28515625" customWidth="1"/>
    <col min="14089" max="14089" width="6.5703125" customWidth="1"/>
    <col min="14090" max="14090" width="6.85546875" customWidth="1"/>
    <col min="14091" max="14091" width="6" customWidth="1"/>
    <col min="14092" max="14092" width="8.140625" customWidth="1"/>
    <col min="14093" max="14093" width="7.7109375" customWidth="1"/>
    <col min="14094" max="14094" width="6.5703125" customWidth="1"/>
    <col min="14095" max="14095" width="7.85546875" customWidth="1"/>
    <col min="14096" max="14096" width="8.140625" customWidth="1"/>
    <col min="14097" max="14097" width="8.42578125" customWidth="1"/>
    <col min="14098" max="14098" width="9.5703125" customWidth="1"/>
    <col min="14332" max="14332" width="43" customWidth="1"/>
    <col min="14333" max="14333" width="21.7109375" customWidth="1"/>
    <col min="14334" max="14334" width="20.7109375" customWidth="1"/>
    <col min="14335" max="14335" width="3.5703125" customWidth="1"/>
    <col min="14336" max="14336" width="4.5703125" customWidth="1"/>
    <col min="14337" max="14337" width="4.140625" customWidth="1"/>
    <col min="14338" max="14339" width="6.28515625" customWidth="1"/>
    <col min="14340" max="14340" width="5.5703125" customWidth="1"/>
    <col min="14341" max="14341" width="7.42578125" customWidth="1"/>
    <col min="14342" max="14342" width="7.85546875" customWidth="1"/>
    <col min="14343" max="14343" width="8.140625" customWidth="1"/>
    <col min="14344" max="14344" width="10.28515625" customWidth="1"/>
    <col min="14345" max="14345" width="6.5703125" customWidth="1"/>
    <col min="14346" max="14346" width="6.85546875" customWidth="1"/>
    <col min="14347" max="14347" width="6" customWidth="1"/>
    <col min="14348" max="14348" width="8.140625" customWidth="1"/>
    <col min="14349" max="14349" width="7.7109375" customWidth="1"/>
    <col min="14350" max="14350" width="6.5703125" customWidth="1"/>
    <col min="14351" max="14351" width="7.85546875" customWidth="1"/>
    <col min="14352" max="14352" width="8.140625" customWidth="1"/>
    <col min="14353" max="14353" width="8.42578125" customWidth="1"/>
    <col min="14354" max="14354" width="9.5703125" customWidth="1"/>
    <col min="14588" max="14588" width="43" customWidth="1"/>
    <col min="14589" max="14589" width="21.7109375" customWidth="1"/>
    <col min="14590" max="14590" width="20.7109375" customWidth="1"/>
    <col min="14591" max="14591" width="3.5703125" customWidth="1"/>
    <col min="14592" max="14592" width="4.5703125" customWidth="1"/>
    <col min="14593" max="14593" width="4.140625" customWidth="1"/>
    <col min="14594" max="14595" width="6.28515625" customWidth="1"/>
    <col min="14596" max="14596" width="5.5703125" customWidth="1"/>
    <col min="14597" max="14597" width="7.42578125" customWidth="1"/>
    <col min="14598" max="14598" width="7.85546875" customWidth="1"/>
    <col min="14599" max="14599" width="8.140625" customWidth="1"/>
    <col min="14600" max="14600" width="10.28515625" customWidth="1"/>
    <col min="14601" max="14601" width="6.5703125" customWidth="1"/>
    <col min="14602" max="14602" width="6.85546875" customWidth="1"/>
    <col min="14603" max="14603" width="6" customWidth="1"/>
    <col min="14604" max="14604" width="8.140625" customWidth="1"/>
    <col min="14605" max="14605" width="7.7109375" customWidth="1"/>
    <col min="14606" max="14606" width="6.5703125" customWidth="1"/>
    <col min="14607" max="14607" width="7.85546875" customWidth="1"/>
    <col min="14608" max="14608" width="8.140625" customWidth="1"/>
    <col min="14609" max="14609" width="8.42578125" customWidth="1"/>
    <col min="14610" max="14610" width="9.5703125" customWidth="1"/>
    <col min="14844" max="14844" width="43" customWidth="1"/>
    <col min="14845" max="14845" width="21.7109375" customWidth="1"/>
    <col min="14846" max="14846" width="20.7109375" customWidth="1"/>
    <col min="14847" max="14847" width="3.5703125" customWidth="1"/>
    <col min="14848" max="14848" width="4.5703125" customWidth="1"/>
    <col min="14849" max="14849" width="4.140625" customWidth="1"/>
    <col min="14850" max="14851" width="6.28515625" customWidth="1"/>
    <col min="14852" max="14852" width="5.5703125" customWidth="1"/>
    <col min="14853" max="14853" width="7.42578125" customWidth="1"/>
    <col min="14854" max="14854" width="7.85546875" customWidth="1"/>
    <col min="14855" max="14855" width="8.140625" customWidth="1"/>
    <col min="14856" max="14856" width="10.28515625" customWidth="1"/>
    <col min="14857" max="14857" width="6.5703125" customWidth="1"/>
    <col min="14858" max="14858" width="6.85546875" customWidth="1"/>
    <col min="14859" max="14859" width="6" customWidth="1"/>
    <col min="14860" max="14860" width="8.140625" customWidth="1"/>
    <col min="14861" max="14861" width="7.7109375" customWidth="1"/>
    <col min="14862" max="14862" width="6.5703125" customWidth="1"/>
    <col min="14863" max="14863" width="7.85546875" customWidth="1"/>
    <col min="14864" max="14864" width="8.140625" customWidth="1"/>
    <col min="14865" max="14865" width="8.42578125" customWidth="1"/>
    <col min="14866" max="14866" width="9.5703125" customWidth="1"/>
    <col min="15100" max="15100" width="43" customWidth="1"/>
    <col min="15101" max="15101" width="21.7109375" customWidth="1"/>
    <col min="15102" max="15102" width="20.7109375" customWidth="1"/>
    <col min="15103" max="15103" width="3.5703125" customWidth="1"/>
    <col min="15104" max="15104" width="4.5703125" customWidth="1"/>
    <col min="15105" max="15105" width="4.140625" customWidth="1"/>
    <col min="15106" max="15107" width="6.28515625" customWidth="1"/>
    <col min="15108" max="15108" width="5.5703125" customWidth="1"/>
    <col min="15109" max="15109" width="7.42578125" customWidth="1"/>
    <col min="15110" max="15110" width="7.85546875" customWidth="1"/>
    <col min="15111" max="15111" width="8.140625" customWidth="1"/>
    <col min="15112" max="15112" width="10.28515625" customWidth="1"/>
    <col min="15113" max="15113" width="6.5703125" customWidth="1"/>
    <col min="15114" max="15114" width="6.85546875" customWidth="1"/>
    <col min="15115" max="15115" width="6" customWidth="1"/>
    <col min="15116" max="15116" width="8.140625" customWidth="1"/>
    <col min="15117" max="15117" width="7.7109375" customWidth="1"/>
    <col min="15118" max="15118" width="6.5703125" customWidth="1"/>
    <col min="15119" max="15119" width="7.85546875" customWidth="1"/>
    <col min="15120" max="15120" width="8.140625" customWidth="1"/>
    <col min="15121" max="15121" width="8.42578125" customWidth="1"/>
    <col min="15122" max="15122" width="9.5703125" customWidth="1"/>
    <col min="15356" max="15356" width="43" customWidth="1"/>
    <col min="15357" max="15357" width="21.7109375" customWidth="1"/>
    <col min="15358" max="15358" width="20.7109375" customWidth="1"/>
    <col min="15359" max="15359" width="3.5703125" customWidth="1"/>
    <col min="15360" max="15360" width="4.5703125" customWidth="1"/>
    <col min="15361" max="15361" width="4.140625" customWidth="1"/>
    <col min="15362" max="15363" width="6.28515625" customWidth="1"/>
    <col min="15364" max="15364" width="5.5703125" customWidth="1"/>
    <col min="15365" max="15365" width="7.42578125" customWidth="1"/>
    <col min="15366" max="15366" width="7.85546875" customWidth="1"/>
    <col min="15367" max="15367" width="8.140625" customWidth="1"/>
    <col min="15368" max="15368" width="10.28515625" customWidth="1"/>
    <col min="15369" max="15369" width="6.5703125" customWidth="1"/>
    <col min="15370" max="15370" width="6.85546875" customWidth="1"/>
    <col min="15371" max="15371" width="6" customWidth="1"/>
    <col min="15372" max="15372" width="8.140625" customWidth="1"/>
    <col min="15373" max="15373" width="7.7109375" customWidth="1"/>
    <col min="15374" max="15374" width="6.5703125" customWidth="1"/>
    <col min="15375" max="15375" width="7.85546875" customWidth="1"/>
    <col min="15376" max="15376" width="8.140625" customWidth="1"/>
    <col min="15377" max="15377" width="8.42578125" customWidth="1"/>
    <col min="15378" max="15378" width="9.5703125" customWidth="1"/>
    <col min="15612" max="15612" width="43" customWidth="1"/>
    <col min="15613" max="15613" width="21.7109375" customWidth="1"/>
    <col min="15614" max="15614" width="20.7109375" customWidth="1"/>
    <col min="15615" max="15615" width="3.5703125" customWidth="1"/>
    <col min="15616" max="15616" width="4.5703125" customWidth="1"/>
    <col min="15617" max="15617" width="4.140625" customWidth="1"/>
    <col min="15618" max="15619" width="6.28515625" customWidth="1"/>
    <col min="15620" max="15620" width="5.5703125" customWidth="1"/>
    <col min="15621" max="15621" width="7.42578125" customWidth="1"/>
    <col min="15622" max="15622" width="7.85546875" customWidth="1"/>
    <col min="15623" max="15623" width="8.140625" customWidth="1"/>
    <col min="15624" max="15624" width="10.28515625" customWidth="1"/>
    <col min="15625" max="15625" width="6.5703125" customWidth="1"/>
    <col min="15626" max="15626" width="6.85546875" customWidth="1"/>
    <col min="15627" max="15627" width="6" customWidth="1"/>
    <col min="15628" max="15628" width="8.140625" customWidth="1"/>
    <col min="15629" max="15629" width="7.7109375" customWidth="1"/>
    <col min="15630" max="15630" width="6.5703125" customWidth="1"/>
    <col min="15631" max="15631" width="7.85546875" customWidth="1"/>
    <col min="15632" max="15632" width="8.140625" customWidth="1"/>
    <col min="15633" max="15633" width="8.42578125" customWidth="1"/>
    <col min="15634" max="15634" width="9.5703125" customWidth="1"/>
    <col min="15868" max="15868" width="43" customWidth="1"/>
    <col min="15869" max="15869" width="21.7109375" customWidth="1"/>
    <col min="15870" max="15870" width="20.7109375" customWidth="1"/>
    <col min="15871" max="15871" width="3.5703125" customWidth="1"/>
    <col min="15872" max="15872" width="4.5703125" customWidth="1"/>
    <col min="15873" max="15873" width="4.140625" customWidth="1"/>
    <col min="15874" max="15875" width="6.28515625" customWidth="1"/>
    <col min="15876" max="15876" width="5.5703125" customWidth="1"/>
    <col min="15877" max="15877" width="7.42578125" customWidth="1"/>
    <col min="15878" max="15878" width="7.85546875" customWidth="1"/>
    <col min="15879" max="15879" width="8.140625" customWidth="1"/>
    <col min="15880" max="15880" width="10.28515625" customWidth="1"/>
    <col min="15881" max="15881" width="6.5703125" customWidth="1"/>
    <col min="15882" max="15882" width="6.85546875" customWidth="1"/>
    <col min="15883" max="15883" width="6" customWidth="1"/>
    <col min="15884" max="15884" width="8.140625" customWidth="1"/>
    <col min="15885" max="15885" width="7.7109375" customWidth="1"/>
    <col min="15886" max="15886" width="6.5703125" customWidth="1"/>
    <col min="15887" max="15887" width="7.85546875" customWidth="1"/>
    <col min="15888" max="15888" width="8.140625" customWidth="1"/>
    <col min="15889" max="15889" width="8.42578125" customWidth="1"/>
    <col min="15890" max="15890" width="9.5703125" customWidth="1"/>
    <col min="16124" max="16124" width="43" customWidth="1"/>
    <col min="16125" max="16125" width="21.7109375" customWidth="1"/>
    <col min="16126" max="16126" width="20.7109375" customWidth="1"/>
    <col min="16127" max="16127" width="3.5703125" customWidth="1"/>
    <col min="16128" max="16128" width="4.5703125" customWidth="1"/>
    <col min="16129" max="16129" width="4.140625" customWidth="1"/>
    <col min="16130" max="16131" width="6.28515625" customWidth="1"/>
    <col min="16132" max="16132" width="5.5703125" customWidth="1"/>
    <col min="16133" max="16133" width="7.42578125" customWidth="1"/>
    <col min="16134" max="16134" width="7.85546875" customWidth="1"/>
    <col min="16135" max="16135" width="8.140625" customWidth="1"/>
    <col min="16136" max="16136" width="10.28515625" customWidth="1"/>
    <col min="16137" max="16137" width="6.5703125" customWidth="1"/>
    <col min="16138" max="16138" width="6.85546875" customWidth="1"/>
    <col min="16139" max="16139" width="6" customWidth="1"/>
    <col min="16140" max="16140" width="8.140625" customWidth="1"/>
    <col min="16141" max="16141" width="7.7109375" customWidth="1"/>
    <col min="16142" max="16142" width="6.5703125" customWidth="1"/>
    <col min="16143" max="16143" width="7.85546875" customWidth="1"/>
    <col min="16144" max="16144" width="8.140625" customWidth="1"/>
    <col min="16145" max="16145" width="8.42578125" customWidth="1"/>
    <col min="16146" max="16146" width="9.5703125" customWidth="1"/>
  </cols>
  <sheetData>
    <row r="2" spans="1:19" ht="22.5">
      <c r="A2" s="804" t="s">
        <v>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  <c r="S2" s="804"/>
    </row>
    <row r="3" spans="1:19" ht="18">
      <c r="A3" s="805" t="s">
        <v>1</v>
      </c>
      <c r="B3" s="805"/>
      <c r="C3" s="805"/>
      <c r="D3" s="805"/>
      <c r="E3" s="805"/>
      <c r="F3" s="805"/>
      <c r="G3" s="805"/>
      <c r="H3" s="805"/>
      <c r="I3" s="805"/>
      <c r="J3" s="805"/>
      <c r="K3" s="805"/>
      <c r="L3" s="805"/>
      <c r="M3" s="805"/>
      <c r="N3" s="805"/>
      <c r="O3" s="805"/>
      <c r="P3" s="805"/>
      <c r="Q3" s="805"/>
      <c r="R3" s="805"/>
      <c r="S3" s="805"/>
    </row>
    <row r="4" spans="1:19" ht="18">
      <c r="A4" s="806" t="s">
        <v>2</v>
      </c>
      <c r="B4" s="806"/>
      <c r="C4" s="806"/>
      <c r="D4" s="806"/>
      <c r="E4" s="806"/>
      <c r="F4" s="806"/>
      <c r="G4" s="806"/>
      <c r="H4" s="806"/>
      <c r="I4" s="806"/>
      <c r="J4" s="806"/>
      <c r="K4" s="806"/>
      <c r="L4" s="806"/>
      <c r="M4" s="806"/>
      <c r="N4" s="806"/>
      <c r="O4" s="806"/>
      <c r="P4" s="806"/>
      <c r="Q4" s="806"/>
      <c r="R4" s="806"/>
      <c r="S4" s="806"/>
    </row>
    <row r="5" spans="1:19" s="709" customFormat="1" ht="18.75">
      <c r="A5" s="841" t="s">
        <v>1701</v>
      </c>
      <c r="B5" s="841"/>
      <c r="C5" s="841"/>
      <c r="D5" s="3"/>
      <c r="E5" s="3"/>
      <c r="F5" s="3"/>
      <c r="G5" s="3"/>
      <c r="H5" s="3"/>
      <c r="I5" s="3"/>
      <c r="J5" s="3"/>
      <c r="K5" s="3"/>
    </row>
    <row r="6" spans="1:19" s="709" customFormat="1" ht="22.5" customHeight="1">
      <c r="A6" s="842" t="s">
        <v>1856</v>
      </c>
      <c r="B6" s="842"/>
      <c r="C6" s="174"/>
      <c r="D6" s="3"/>
      <c r="E6" s="3"/>
      <c r="F6" s="3"/>
      <c r="G6" s="3"/>
      <c r="H6" s="3"/>
      <c r="I6" s="3"/>
      <c r="J6" s="3"/>
      <c r="K6" s="3"/>
    </row>
    <row r="7" spans="1:19" ht="17.25">
      <c r="A7" s="12" t="s">
        <v>1702</v>
      </c>
      <c r="B7" s="12"/>
      <c r="C7" s="12"/>
      <c r="D7" s="7"/>
      <c r="E7" s="7"/>
      <c r="F7" s="7"/>
      <c r="G7" s="7"/>
      <c r="H7" s="8"/>
      <c r="I7" s="8"/>
      <c r="J7" s="8"/>
      <c r="K7" s="8"/>
    </row>
    <row r="8" spans="1:19" ht="17.25">
      <c r="A8" s="15" t="s">
        <v>7</v>
      </c>
      <c r="B8" s="12"/>
      <c r="C8" s="175"/>
      <c r="D8" s="7"/>
      <c r="E8" s="7"/>
      <c r="F8" s="7"/>
      <c r="G8" s="7"/>
      <c r="H8" s="7"/>
      <c r="I8" s="7"/>
      <c r="J8" s="7"/>
      <c r="K8" s="7"/>
    </row>
    <row r="9" spans="1:19" ht="15.75">
      <c r="A9" s="125" t="s">
        <v>8</v>
      </c>
      <c r="B9" s="125"/>
      <c r="C9" s="710"/>
      <c r="D9" s="125"/>
      <c r="E9" s="125"/>
      <c r="F9" s="125"/>
      <c r="G9" s="125"/>
      <c r="H9" s="125"/>
      <c r="I9" s="125"/>
      <c r="J9" s="14"/>
      <c r="K9" s="14"/>
    </row>
    <row r="10" spans="1:19" ht="15.75">
      <c r="A10" s="809" t="s">
        <v>376</v>
      </c>
      <c r="B10" s="809" t="s">
        <v>377</v>
      </c>
      <c r="C10" s="809" t="s">
        <v>378</v>
      </c>
      <c r="D10" s="832" t="s">
        <v>379</v>
      </c>
      <c r="E10" s="833"/>
      <c r="F10" s="834"/>
      <c r="G10" s="832" t="s">
        <v>13</v>
      </c>
      <c r="H10" s="833"/>
      <c r="I10" s="834"/>
      <c r="J10" s="832" t="s">
        <v>14</v>
      </c>
      <c r="K10" s="833"/>
      <c r="L10" s="834"/>
      <c r="M10" s="832" t="s">
        <v>15</v>
      </c>
      <c r="N10" s="833"/>
      <c r="O10" s="834"/>
      <c r="P10" s="835" t="s">
        <v>380</v>
      </c>
      <c r="Q10" s="836"/>
      <c r="R10" s="837"/>
      <c r="S10" s="838" t="s">
        <v>381</v>
      </c>
    </row>
    <row r="11" spans="1:19">
      <c r="A11" s="810"/>
      <c r="B11" s="810"/>
      <c r="C11" s="810"/>
      <c r="D11" s="694" t="s">
        <v>18</v>
      </c>
      <c r="E11" s="694" t="s">
        <v>19</v>
      </c>
      <c r="F11" s="694" t="s">
        <v>20</v>
      </c>
      <c r="G11" s="694" t="s">
        <v>21</v>
      </c>
      <c r="H11" s="694" t="s">
        <v>22</v>
      </c>
      <c r="I11" s="694" t="s">
        <v>23</v>
      </c>
      <c r="J11" s="694" t="s">
        <v>24</v>
      </c>
      <c r="K11" s="694" t="s">
        <v>25</v>
      </c>
      <c r="L11" s="694" t="s">
        <v>26</v>
      </c>
      <c r="M11" s="694" t="s">
        <v>27</v>
      </c>
      <c r="N11" s="694" t="s">
        <v>28</v>
      </c>
      <c r="O11" s="694" t="s">
        <v>29</v>
      </c>
      <c r="P11" s="694" t="s">
        <v>30</v>
      </c>
      <c r="Q11" s="694" t="s">
        <v>382</v>
      </c>
      <c r="R11" s="694" t="s">
        <v>32</v>
      </c>
      <c r="S11" s="839"/>
    </row>
    <row r="12" spans="1:19" s="478" customFormat="1" ht="71.25">
      <c r="A12" s="83" t="s">
        <v>1703</v>
      </c>
      <c r="B12" s="83" t="s">
        <v>1704</v>
      </c>
      <c r="C12" s="83" t="s">
        <v>1705</v>
      </c>
      <c r="D12" s="83"/>
      <c r="E12" s="83"/>
      <c r="F12" s="83"/>
      <c r="G12" s="83"/>
      <c r="H12" s="83"/>
      <c r="I12" s="83"/>
      <c r="J12" s="83">
        <f>SUM(J13:J35)</f>
        <v>22</v>
      </c>
      <c r="K12" s="83">
        <f>SUM(K13:K35)</f>
        <v>1</v>
      </c>
      <c r="L12" s="83">
        <f>K12/J12*100</f>
        <v>4.5454545454545459</v>
      </c>
      <c r="M12" s="83"/>
      <c r="N12" s="83"/>
      <c r="O12" s="83"/>
      <c r="P12" s="83"/>
      <c r="Q12" s="83"/>
      <c r="R12" s="83"/>
      <c r="S12" s="83"/>
    </row>
    <row r="13" spans="1:19" s="478" customFormat="1" ht="57">
      <c r="A13" s="199" t="s">
        <v>1706</v>
      </c>
      <c r="B13" s="637" t="s">
        <v>1707</v>
      </c>
      <c r="C13" s="637" t="s">
        <v>1708</v>
      </c>
      <c r="D13" s="711"/>
      <c r="E13" s="92"/>
      <c r="F13" s="712"/>
      <c r="G13" s="92"/>
      <c r="H13" s="92"/>
      <c r="I13" s="92"/>
      <c r="J13" s="92"/>
      <c r="K13" s="92"/>
      <c r="L13" s="92"/>
      <c r="M13" s="92"/>
      <c r="N13" s="622"/>
      <c r="O13" s="622"/>
      <c r="P13" s="349"/>
      <c r="Q13" s="92"/>
      <c r="R13" s="92"/>
      <c r="S13" s="92"/>
    </row>
    <row r="14" spans="1:19" s="478" customFormat="1" ht="96" customHeight="1">
      <c r="A14" s="149" t="s">
        <v>1709</v>
      </c>
      <c r="B14" s="140" t="s">
        <v>1710</v>
      </c>
      <c r="C14" s="140" t="s">
        <v>1711</v>
      </c>
      <c r="D14" s="711"/>
      <c r="E14" s="707">
        <v>3</v>
      </c>
      <c r="F14" s="707">
        <v>7</v>
      </c>
      <c r="G14" s="92"/>
      <c r="H14" s="92"/>
      <c r="I14" s="92"/>
      <c r="J14" s="713"/>
      <c r="K14" s="97"/>
      <c r="L14" s="714"/>
      <c r="M14" s="97"/>
      <c r="N14" s="622"/>
      <c r="O14" s="622"/>
      <c r="P14" s="715">
        <f>'[3]PLANTILLA DE INSUMOS'!G6</f>
        <v>340000</v>
      </c>
      <c r="Q14" s="92"/>
      <c r="R14" s="92"/>
      <c r="S14" s="92"/>
    </row>
    <row r="15" spans="1:19" s="478" customFormat="1" ht="49.5">
      <c r="A15" s="149" t="s">
        <v>1712</v>
      </c>
      <c r="B15" s="140" t="s">
        <v>1713</v>
      </c>
      <c r="C15" s="140" t="s">
        <v>1714</v>
      </c>
      <c r="D15" s="711"/>
      <c r="E15" s="92"/>
      <c r="F15" s="707">
        <v>16</v>
      </c>
      <c r="G15" s="92"/>
      <c r="H15" s="92"/>
      <c r="I15" s="92"/>
      <c r="J15" s="713"/>
      <c r="K15" s="97"/>
      <c r="L15" s="714"/>
      <c r="M15" s="97"/>
      <c r="N15" s="622"/>
      <c r="O15" s="622"/>
      <c r="P15" s="715">
        <f>'[3]PLANTILLA DE INSUMOS'!G12</f>
        <v>194135</v>
      </c>
      <c r="Q15" s="92"/>
      <c r="R15" s="92"/>
      <c r="S15" s="92"/>
    </row>
    <row r="16" spans="1:19" s="478" customFormat="1" ht="51.75" customHeight="1">
      <c r="A16" s="86" t="s">
        <v>1715</v>
      </c>
      <c r="B16" s="140" t="s">
        <v>1716</v>
      </c>
      <c r="C16" s="140" t="s">
        <v>1717</v>
      </c>
      <c r="D16" s="711"/>
      <c r="E16" s="92"/>
      <c r="F16" s="712"/>
      <c r="G16" s="707">
        <v>1</v>
      </c>
      <c r="H16" s="92"/>
      <c r="I16" s="92"/>
      <c r="J16" s="713"/>
      <c r="K16" s="97"/>
      <c r="L16" s="714"/>
      <c r="M16" s="97"/>
      <c r="N16" s="622"/>
      <c r="O16" s="622"/>
      <c r="P16" s="349"/>
      <c r="Q16" s="92"/>
      <c r="R16" s="92"/>
      <c r="S16" s="92"/>
    </row>
    <row r="17" spans="1:19" s="478" customFormat="1" ht="75" customHeight="1">
      <c r="A17" s="86" t="s">
        <v>1718</v>
      </c>
      <c r="B17" s="140" t="s">
        <v>1719</v>
      </c>
      <c r="C17" s="140" t="s">
        <v>1720</v>
      </c>
      <c r="D17" s="711"/>
      <c r="E17" s="91">
        <v>1</v>
      </c>
      <c r="F17" s="712"/>
      <c r="G17" s="92"/>
      <c r="H17" s="92"/>
      <c r="I17" s="92"/>
      <c r="J17" s="713"/>
      <c r="K17" s="97"/>
      <c r="L17" s="714"/>
      <c r="M17" s="97"/>
      <c r="N17" s="622"/>
      <c r="O17" s="622"/>
      <c r="P17" s="349"/>
      <c r="Q17" s="92"/>
      <c r="R17" s="92"/>
      <c r="S17" s="92"/>
    </row>
    <row r="18" spans="1:19" s="478" customFormat="1" ht="42.75">
      <c r="A18" s="199" t="s">
        <v>1721</v>
      </c>
      <c r="B18" s="637" t="s">
        <v>1404</v>
      </c>
      <c r="C18" s="637" t="s">
        <v>1722</v>
      </c>
      <c r="D18" s="349"/>
      <c r="E18" s="92"/>
      <c r="F18" s="663"/>
      <c r="G18" s="92"/>
      <c r="H18" s="92"/>
      <c r="I18" s="92"/>
      <c r="J18" s="713"/>
      <c r="K18" s="97"/>
      <c r="L18" s="714"/>
      <c r="M18" s="97"/>
      <c r="N18" s="622"/>
      <c r="O18" s="622"/>
      <c r="P18" s="349"/>
      <c r="Q18" s="92"/>
      <c r="R18" s="92"/>
      <c r="S18" s="92"/>
    </row>
    <row r="19" spans="1:19" s="478" customFormat="1" ht="49.5">
      <c r="A19" s="86" t="s">
        <v>1723</v>
      </c>
      <c r="B19" s="140" t="s">
        <v>590</v>
      </c>
      <c r="C19" s="140" t="s">
        <v>1724</v>
      </c>
      <c r="D19" s="663"/>
      <c r="E19" s="711"/>
      <c r="F19" s="193">
        <v>22</v>
      </c>
      <c r="G19" s="92"/>
      <c r="H19" s="92"/>
      <c r="I19" s="92"/>
      <c r="J19" s="713"/>
      <c r="K19" s="97"/>
      <c r="L19" s="714"/>
      <c r="M19" s="716"/>
      <c r="N19" s="622"/>
      <c r="O19" s="622"/>
      <c r="P19" s="711"/>
      <c r="Q19" s="92"/>
      <c r="R19" s="92"/>
      <c r="S19" s="92"/>
    </row>
    <row r="20" spans="1:19" s="478" customFormat="1" ht="49.5">
      <c r="A20" s="86" t="s">
        <v>1725</v>
      </c>
      <c r="B20" s="140" t="s">
        <v>590</v>
      </c>
      <c r="C20" s="140" t="s">
        <v>1724</v>
      </c>
      <c r="D20" s="193">
        <v>22</v>
      </c>
      <c r="E20" s="717"/>
      <c r="F20" s="349"/>
      <c r="G20" s="92"/>
      <c r="H20" s="92"/>
      <c r="I20" s="92"/>
      <c r="J20" s="713"/>
      <c r="K20" s="97"/>
      <c r="L20" s="92"/>
      <c r="M20" s="92"/>
      <c r="N20" s="711"/>
      <c r="O20" s="622"/>
      <c r="P20" s="349"/>
      <c r="Q20" s="92"/>
      <c r="R20" s="92"/>
      <c r="S20" s="92"/>
    </row>
    <row r="21" spans="1:19" s="478" customFormat="1" ht="49.5">
      <c r="A21" s="86" t="s">
        <v>1726</v>
      </c>
      <c r="B21" s="140" t="s">
        <v>590</v>
      </c>
      <c r="C21" s="140" t="s">
        <v>1724</v>
      </c>
      <c r="D21" s="349"/>
      <c r="E21" s="622"/>
      <c r="F21" s="349"/>
      <c r="G21" s="92"/>
      <c r="H21" s="91">
        <v>22</v>
      </c>
      <c r="I21" s="92"/>
      <c r="J21" s="713"/>
      <c r="K21" s="97"/>
      <c r="L21" s="92"/>
      <c r="M21" s="92"/>
      <c r="N21" s="622"/>
      <c r="O21" s="711"/>
      <c r="P21" s="663"/>
      <c r="Q21" s="92"/>
      <c r="R21" s="92"/>
      <c r="S21" s="92"/>
    </row>
    <row r="22" spans="1:19" s="478" customFormat="1" ht="49.5">
      <c r="A22" s="86" t="s">
        <v>1727</v>
      </c>
      <c r="B22" s="140" t="s">
        <v>590</v>
      </c>
      <c r="C22" s="140" t="s">
        <v>1724</v>
      </c>
      <c r="D22" s="349"/>
      <c r="E22" s="622"/>
      <c r="F22" s="349"/>
      <c r="G22" s="663"/>
      <c r="H22" s="597"/>
      <c r="I22" s="92"/>
      <c r="J22" s="718">
        <v>22</v>
      </c>
      <c r="K22" s="97"/>
      <c r="L22" s="714"/>
      <c r="M22" s="719"/>
      <c r="N22" s="622"/>
      <c r="O22" s="622"/>
      <c r="P22" s="349"/>
      <c r="Q22" s="92"/>
      <c r="R22" s="713"/>
      <c r="S22" s="92"/>
    </row>
    <row r="23" spans="1:19" s="478" customFormat="1" ht="49.5">
      <c r="A23" s="199" t="s">
        <v>1728</v>
      </c>
      <c r="B23" s="140" t="s">
        <v>1397</v>
      </c>
      <c r="C23" s="140" t="s">
        <v>322</v>
      </c>
      <c r="D23" s="349"/>
      <c r="E23" s="193">
        <v>3</v>
      </c>
      <c r="F23" s="349"/>
      <c r="G23" s="663"/>
      <c r="H23" s="597"/>
      <c r="I23" s="92"/>
      <c r="J23" s="713"/>
      <c r="K23" s="97"/>
      <c r="L23" s="714"/>
      <c r="M23" s="719"/>
      <c r="N23" s="622"/>
      <c r="O23" s="622"/>
      <c r="P23" s="349"/>
      <c r="Q23" s="92"/>
      <c r="R23" s="713"/>
      <c r="S23" s="92"/>
    </row>
    <row r="24" spans="1:19" s="478" customFormat="1" ht="33">
      <c r="A24" s="199" t="s">
        <v>1729</v>
      </c>
      <c r="B24" s="140" t="s">
        <v>1730</v>
      </c>
      <c r="C24" s="140" t="s">
        <v>1731</v>
      </c>
      <c r="D24" s="193">
        <v>1</v>
      </c>
      <c r="E24" s="622"/>
      <c r="F24" s="720"/>
      <c r="G24" s="597"/>
      <c r="H24" s="597"/>
      <c r="I24" s="92"/>
      <c r="J24" s="713"/>
      <c r="K24" s="97"/>
      <c r="L24" s="714"/>
      <c r="M24" s="719"/>
      <c r="N24" s="622"/>
      <c r="O24" s="622"/>
      <c r="P24" s="349"/>
      <c r="Q24" s="597"/>
      <c r="R24" s="597"/>
      <c r="S24" s="92"/>
    </row>
    <row r="25" spans="1:19" s="478" customFormat="1" ht="49.5">
      <c r="A25" s="199" t="s">
        <v>1732</v>
      </c>
      <c r="B25" s="140" t="s">
        <v>1733</v>
      </c>
      <c r="C25" s="140" t="s">
        <v>1734</v>
      </c>
      <c r="D25" s="597"/>
      <c r="E25" s="597"/>
      <c r="F25" s="193">
        <v>1</v>
      </c>
      <c r="G25" s="597"/>
      <c r="H25" s="597"/>
      <c r="I25" s="92"/>
      <c r="J25" s="713"/>
      <c r="K25" s="97"/>
      <c r="L25" s="714"/>
      <c r="M25" s="719"/>
      <c r="N25" s="622"/>
      <c r="O25" s="622"/>
      <c r="P25" s="349"/>
      <c r="Q25" s="597"/>
      <c r="R25" s="597"/>
      <c r="S25" s="92"/>
    </row>
    <row r="26" spans="1:19" ht="51.75">
      <c r="A26" s="246" t="s">
        <v>1735</v>
      </c>
      <c r="B26" s="38" t="s">
        <v>1736</v>
      </c>
      <c r="C26" s="38" t="s">
        <v>1737</v>
      </c>
      <c r="D26" s="537"/>
      <c r="E26" s="193">
        <v>1</v>
      </c>
      <c r="F26" s="537"/>
      <c r="G26" s="539"/>
      <c r="H26" s="539"/>
      <c r="I26" s="539"/>
      <c r="J26" s="721"/>
      <c r="K26" s="49"/>
      <c r="L26" s="539"/>
      <c r="M26" s="539"/>
      <c r="N26" s="722"/>
      <c r="O26" s="722"/>
      <c r="P26" s="34"/>
      <c r="Q26" s="539"/>
      <c r="R26" s="539"/>
      <c r="S26" s="539"/>
    </row>
    <row r="27" spans="1:19" ht="51.75">
      <c r="A27" s="275" t="s">
        <v>1738</v>
      </c>
      <c r="B27" s="38" t="s">
        <v>1739</v>
      </c>
      <c r="C27" s="38" t="s">
        <v>1740</v>
      </c>
      <c r="D27" s="537"/>
      <c r="E27" s="521">
        <v>1</v>
      </c>
      <c r="F27" s="537"/>
      <c r="G27" s="537"/>
      <c r="H27" s="537"/>
      <c r="I27" s="537"/>
      <c r="J27" s="721"/>
      <c r="K27" s="49"/>
      <c r="L27" s="723"/>
      <c r="M27" s="34"/>
      <c r="N27" s="722"/>
      <c r="O27" s="722"/>
      <c r="P27" s="34"/>
      <c r="Q27" s="537"/>
      <c r="R27" s="537"/>
      <c r="S27" s="537"/>
    </row>
    <row r="28" spans="1:19" ht="34.5">
      <c r="A28" s="275" t="s">
        <v>1741</v>
      </c>
      <c r="B28" s="38" t="s">
        <v>1742</v>
      </c>
      <c r="C28" s="38" t="s">
        <v>1743</v>
      </c>
      <c r="D28" s="537"/>
      <c r="E28" s="521">
        <v>1</v>
      </c>
      <c r="F28" s="537"/>
      <c r="G28" s="724"/>
      <c r="H28" s="724"/>
      <c r="I28" s="724"/>
      <c r="J28" s="721"/>
      <c r="K28" s="49"/>
      <c r="L28" s="723"/>
      <c r="M28" s="34"/>
      <c r="N28" s="722"/>
      <c r="O28" s="722"/>
      <c r="P28" s="34"/>
      <c r="Q28" s="724"/>
      <c r="R28" s="724"/>
      <c r="S28" s="724"/>
    </row>
    <row r="29" spans="1:19" ht="69">
      <c r="A29" s="275" t="s">
        <v>1744</v>
      </c>
      <c r="B29" s="38" t="s">
        <v>1745</v>
      </c>
      <c r="C29" s="38" t="s">
        <v>1743</v>
      </c>
      <c r="D29" s="537"/>
      <c r="E29" s="725"/>
      <c r="F29" s="521">
        <v>1</v>
      </c>
      <c r="G29" s="724"/>
      <c r="H29" s="724"/>
      <c r="I29" s="724"/>
      <c r="J29" s="721"/>
      <c r="K29" s="49"/>
      <c r="L29" s="723"/>
      <c r="M29" s="34"/>
      <c r="N29" s="726"/>
      <c r="O29" s="726"/>
      <c r="P29" s="34"/>
      <c r="Q29" s="724"/>
      <c r="R29" s="724"/>
      <c r="S29" s="724"/>
    </row>
    <row r="30" spans="1:19" ht="51.75">
      <c r="A30" s="519" t="s">
        <v>1746</v>
      </c>
      <c r="B30" s="38" t="s">
        <v>1747</v>
      </c>
      <c r="C30" s="38" t="s">
        <v>1748</v>
      </c>
      <c r="D30" s="537"/>
      <c r="E30" s="725"/>
      <c r="F30" s="522"/>
      <c r="G30" s="521">
        <v>110</v>
      </c>
      <c r="H30" s="537"/>
      <c r="I30" s="537"/>
      <c r="J30" s="721"/>
      <c r="K30" s="49"/>
      <c r="L30" s="723"/>
      <c r="M30" s="34"/>
      <c r="N30" s="722"/>
      <c r="O30" s="722"/>
      <c r="P30" s="715">
        <f>'[3]PLANTILLA DE INSUMOS'!F15</f>
        <v>33000</v>
      </c>
      <c r="Q30" s="537"/>
      <c r="R30" s="537"/>
      <c r="S30" s="537"/>
    </row>
    <row r="31" spans="1:19" ht="69">
      <c r="A31" s="275" t="s">
        <v>1749</v>
      </c>
      <c r="B31" s="38" t="s">
        <v>1750</v>
      </c>
      <c r="C31" s="35" t="s">
        <v>1743</v>
      </c>
      <c r="D31" s="537"/>
      <c r="E31" s="722"/>
      <c r="F31" s="537"/>
      <c r="G31" s="537"/>
      <c r="H31" s="537"/>
      <c r="I31" s="537"/>
      <c r="J31" s="721"/>
      <c r="K31" s="29">
        <v>1</v>
      </c>
      <c r="L31" s="723"/>
      <c r="M31" s="34"/>
      <c r="N31" s="522"/>
      <c r="O31" s="722"/>
      <c r="P31" s="537"/>
      <c r="Q31" s="537"/>
      <c r="R31" s="537"/>
      <c r="S31" s="537"/>
    </row>
    <row r="32" spans="1:19" ht="51.75">
      <c r="A32" s="246" t="s">
        <v>1751</v>
      </c>
      <c r="B32" s="727" t="s">
        <v>1752</v>
      </c>
      <c r="C32" s="33" t="s">
        <v>1753</v>
      </c>
      <c r="D32" s="521">
        <v>2</v>
      </c>
      <c r="E32" s="722"/>
      <c r="F32" s="537"/>
      <c r="G32" s="30"/>
      <c r="H32" s="30"/>
      <c r="I32" s="30"/>
      <c r="J32" s="721"/>
      <c r="K32" s="49"/>
      <c r="L32" s="723"/>
      <c r="M32" s="34"/>
      <c r="N32" s="722"/>
      <c r="O32" s="722"/>
      <c r="P32" s="34"/>
      <c r="Q32" s="30"/>
      <c r="R32" s="30"/>
      <c r="S32" s="30"/>
    </row>
    <row r="33" spans="1:19" ht="69">
      <c r="A33" s="728" t="s">
        <v>1754</v>
      </c>
      <c r="B33" s="38" t="s">
        <v>1755</v>
      </c>
      <c r="C33" s="38" t="s">
        <v>1756</v>
      </c>
      <c r="D33" s="521">
        <v>1</v>
      </c>
      <c r="E33" s="722"/>
      <c r="F33" s="537"/>
      <c r="G33" s="724"/>
      <c r="H33" s="724"/>
      <c r="I33" s="724"/>
      <c r="J33" s="721"/>
      <c r="K33" s="49"/>
      <c r="L33" s="723"/>
      <c r="M33" s="34"/>
      <c r="N33" s="722"/>
      <c r="O33" s="722"/>
      <c r="P33" s="34"/>
      <c r="Q33" s="724"/>
      <c r="R33" s="724"/>
      <c r="S33" s="724"/>
    </row>
    <row r="34" spans="1:19" ht="69">
      <c r="A34" s="728" t="s">
        <v>1757</v>
      </c>
      <c r="B34" s="38" t="s">
        <v>1758</v>
      </c>
      <c r="C34" s="38" t="s">
        <v>1759</v>
      </c>
      <c r="D34" s="521">
        <v>1</v>
      </c>
      <c r="E34" s="722"/>
      <c r="F34" s="537"/>
      <c r="G34" s="522"/>
      <c r="H34" s="522"/>
      <c r="I34" s="522"/>
      <c r="J34" s="721"/>
      <c r="K34" s="49"/>
      <c r="L34" s="522"/>
      <c r="M34" s="522"/>
      <c r="N34" s="722"/>
      <c r="O34" s="722"/>
      <c r="P34" s="34"/>
      <c r="Q34" s="522"/>
      <c r="R34" s="522"/>
      <c r="S34" s="522"/>
    </row>
    <row r="35" spans="1:19" ht="69">
      <c r="A35" s="246" t="s">
        <v>1760</v>
      </c>
      <c r="B35" s="38" t="s">
        <v>1761</v>
      </c>
      <c r="C35" s="729" t="s">
        <v>1762</v>
      </c>
      <c r="D35" s="725"/>
      <c r="E35" s="726"/>
      <c r="F35" s="521">
        <v>1</v>
      </c>
      <c r="G35" s="522"/>
      <c r="H35" s="522"/>
      <c r="I35" s="522"/>
      <c r="J35" s="721"/>
      <c r="K35" s="49"/>
      <c r="L35" s="522"/>
      <c r="M35" s="522"/>
      <c r="N35" s="522"/>
      <c r="O35" s="726"/>
      <c r="P35" s="34"/>
      <c r="Q35" s="522"/>
      <c r="R35" s="522"/>
      <c r="S35" s="522"/>
    </row>
    <row r="36" spans="1:19" ht="52.5" thickBot="1">
      <c r="A36" s="38" t="s">
        <v>1763</v>
      </c>
      <c r="B36" s="38" t="s">
        <v>1397</v>
      </c>
      <c r="C36" s="38" t="s">
        <v>316</v>
      </c>
      <c r="D36" s="292"/>
      <c r="E36" s="292"/>
      <c r="F36" s="521">
        <v>4</v>
      </c>
      <c r="G36" s="292"/>
      <c r="H36" s="292"/>
      <c r="I36" s="292"/>
      <c r="J36" s="292"/>
      <c r="K36" s="292"/>
      <c r="L36" s="292"/>
      <c r="M36" s="730"/>
      <c r="N36" s="730"/>
      <c r="O36" s="730"/>
      <c r="P36" s="730"/>
      <c r="Q36" s="292"/>
      <c r="R36" s="292"/>
      <c r="S36" s="731"/>
    </row>
    <row r="37" spans="1:19" ht="15.75" thickBot="1">
      <c r="M37" s="840" t="s">
        <v>1764</v>
      </c>
      <c r="N37" s="840"/>
      <c r="O37" s="840"/>
      <c r="P37" s="771">
        <v>632879</v>
      </c>
    </row>
  </sheetData>
  <mergeCells count="15">
    <mergeCell ref="M10:O10"/>
    <mergeCell ref="P10:R10"/>
    <mergeCell ref="S10:S11"/>
    <mergeCell ref="M37:O37"/>
    <mergeCell ref="A2:S2"/>
    <mergeCell ref="A3:S3"/>
    <mergeCell ref="A4:S4"/>
    <mergeCell ref="A5:C5"/>
    <mergeCell ref="A10:A11"/>
    <mergeCell ref="B10:B11"/>
    <mergeCell ref="C10:C11"/>
    <mergeCell ref="D10:F10"/>
    <mergeCell ref="G10:I10"/>
    <mergeCell ref="J10:L10"/>
    <mergeCell ref="A6:B6"/>
  </mergeCells>
  <conditionalFormatting sqref="M14:M18">
    <cfRule type="iconSet" priority="1">
      <iconSet iconSet="3Symbols">
        <cfvo type="percent" val="0"/>
        <cfvo type="num" val="40"/>
        <cfvo type="num" val="80"/>
      </iconSet>
    </cfRule>
  </conditionalFormatting>
  <pageMargins left="0.17" right="0.17" top="0.75" bottom="0.75" header="0.3" footer="0.3"/>
  <pageSetup paperSize="5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3"/>
  <sheetViews>
    <sheetView view="pageBreakPreview" zoomScale="60" zoomScaleNormal="100" workbookViewId="0">
      <selection activeCell="R15" sqref="R15"/>
    </sheetView>
  </sheetViews>
  <sheetFormatPr baseColWidth="10" defaultRowHeight="15"/>
  <cols>
    <col min="1" max="1" width="34.85546875" customWidth="1"/>
    <col min="2" max="2" width="30.7109375" customWidth="1"/>
    <col min="3" max="3" width="20" customWidth="1"/>
    <col min="4" max="4" width="5.85546875" customWidth="1"/>
    <col min="5" max="6" width="4.7109375" customWidth="1"/>
    <col min="7" max="7" width="5.5703125" customWidth="1"/>
    <col min="8" max="8" width="4.5703125" customWidth="1"/>
    <col min="9" max="9" width="5" customWidth="1"/>
    <col min="10" max="10" width="4.5703125" customWidth="1"/>
    <col min="11" max="11" width="6.5703125" customWidth="1"/>
    <col min="12" max="12" width="4.5703125" customWidth="1"/>
    <col min="13" max="13" width="5.85546875" customWidth="1"/>
    <col min="14" max="14" width="4.5703125" customWidth="1"/>
    <col min="15" max="15" width="5.28515625" customWidth="1"/>
    <col min="16" max="16" width="15.85546875" style="630" customWidth="1"/>
    <col min="17" max="17" width="10.7109375" customWidth="1"/>
    <col min="18" max="18" width="13.85546875" bestFit="1" customWidth="1"/>
    <col min="19" max="19" width="16.7109375" style="693" customWidth="1"/>
    <col min="160" max="160" width="33.28515625" customWidth="1"/>
    <col min="161" max="161" width="27.140625" customWidth="1"/>
    <col min="162" max="162" width="18.7109375" customWidth="1"/>
    <col min="163" max="163" width="6.7109375" bestFit="1" customWidth="1"/>
    <col min="164" max="164" width="3.7109375" customWidth="1"/>
    <col min="165" max="165" width="4" customWidth="1"/>
    <col min="166" max="166" width="3.85546875" bestFit="1" customWidth="1"/>
    <col min="167" max="167" width="3.7109375" customWidth="1"/>
    <col min="168" max="168" width="4.140625" customWidth="1"/>
    <col min="169" max="169" width="3.42578125" bestFit="1" customWidth="1"/>
    <col min="170" max="170" width="4.140625" bestFit="1" customWidth="1"/>
    <col min="171" max="171" width="3.85546875" customWidth="1"/>
    <col min="172" max="172" width="3.5703125" customWidth="1"/>
    <col min="173" max="173" width="4" bestFit="1" customWidth="1"/>
    <col min="174" max="174" width="4" customWidth="1"/>
    <col min="175" max="175" width="13.28515625" customWidth="1"/>
    <col min="176" max="176" width="10.7109375" customWidth="1"/>
    <col min="177" max="177" width="13.85546875" bestFit="1" customWidth="1"/>
    <col min="178" max="178" width="11.7109375" customWidth="1"/>
    <col min="416" max="416" width="33.28515625" customWidth="1"/>
    <col min="417" max="417" width="27.140625" customWidth="1"/>
    <col min="418" max="418" width="18.7109375" customWidth="1"/>
    <col min="419" max="419" width="6.7109375" bestFit="1" customWidth="1"/>
    <col min="420" max="420" width="3.7109375" customWidth="1"/>
    <col min="421" max="421" width="4" customWidth="1"/>
    <col min="422" max="422" width="3.85546875" bestFit="1" customWidth="1"/>
    <col min="423" max="423" width="3.7109375" customWidth="1"/>
    <col min="424" max="424" width="4.140625" customWidth="1"/>
    <col min="425" max="425" width="3.42578125" bestFit="1" customWidth="1"/>
    <col min="426" max="426" width="4.140625" bestFit="1" customWidth="1"/>
    <col min="427" max="427" width="3.85546875" customWidth="1"/>
    <col min="428" max="428" width="3.5703125" customWidth="1"/>
    <col min="429" max="429" width="4" bestFit="1" customWidth="1"/>
    <col min="430" max="430" width="4" customWidth="1"/>
    <col min="431" max="431" width="13.28515625" customWidth="1"/>
    <col min="432" max="432" width="10.7109375" customWidth="1"/>
    <col min="433" max="433" width="13.85546875" bestFit="1" customWidth="1"/>
    <col min="434" max="434" width="11.7109375" customWidth="1"/>
    <col min="672" max="672" width="33.28515625" customWidth="1"/>
    <col min="673" max="673" width="27.140625" customWidth="1"/>
    <col min="674" max="674" width="18.7109375" customWidth="1"/>
    <col min="675" max="675" width="6.7109375" bestFit="1" customWidth="1"/>
    <col min="676" max="676" width="3.7109375" customWidth="1"/>
    <col min="677" max="677" width="4" customWidth="1"/>
    <col min="678" max="678" width="3.85546875" bestFit="1" customWidth="1"/>
    <col min="679" max="679" width="3.7109375" customWidth="1"/>
    <col min="680" max="680" width="4.140625" customWidth="1"/>
    <col min="681" max="681" width="3.42578125" bestFit="1" customWidth="1"/>
    <col min="682" max="682" width="4.140625" bestFit="1" customWidth="1"/>
    <col min="683" max="683" width="3.85546875" customWidth="1"/>
    <col min="684" max="684" width="3.5703125" customWidth="1"/>
    <col min="685" max="685" width="4" bestFit="1" customWidth="1"/>
    <col min="686" max="686" width="4" customWidth="1"/>
    <col min="687" max="687" width="13.28515625" customWidth="1"/>
    <col min="688" max="688" width="10.7109375" customWidth="1"/>
    <col min="689" max="689" width="13.85546875" bestFit="1" customWidth="1"/>
    <col min="690" max="690" width="11.7109375" customWidth="1"/>
    <col min="928" max="928" width="33.28515625" customWidth="1"/>
    <col min="929" max="929" width="27.140625" customWidth="1"/>
    <col min="930" max="930" width="18.7109375" customWidth="1"/>
    <col min="931" max="931" width="6.7109375" bestFit="1" customWidth="1"/>
    <col min="932" max="932" width="3.7109375" customWidth="1"/>
    <col min="933" max="933" width="4" customWidth="1"/>
    <col min="934" max="934" width="3.85546875" bestFit="1" customWidth="1"/>
    <col min="935" max="935" width="3.7109375" customWidth="1"/>
    <col min="936" max="936" width="4.140625" customWidth="1"/>
    <col min="937" max="937" width="3.42578125" bestFit="1" customWidth="1"/>
    <col min="938" max="938" width="4.140625" bestFit="1" customWidth="1"/>
    <col min="939" max="939" width="3.85546875" customWidth="1"/>
    <col min="940" max="940" width="3.5703125" customWidth="1"/>
    <col min="941" max="941" width="4" bestFit="1" customWidth="1"/>
    <col min="942" max="942" width="4" customWidth="1"/>
    <col min="943" max="943" width="13.28515625" customWidth="1"/>
    <col min="944" max="944" width="10.7109375" customWidth="1"/>
    <col min="945" max="945" width="13.85546875" bestFit="1" customWidth="1"/>
    <col min="946" max="946" width="11.7109375" customWidth="1"/>
    <col min="1184" max="1184" width="33.28515625" customWidth="1"/>
    <col min="1185" max="1185" width="27.140625" customWidth="1"/>
    <col min="1186" max="1186" width="18.7109375" customWidth="1"/>
    <col min="1187" max="1187" width="6.7109375" bestFit="1" customWidth="1"/>
    <col min="1188" max="1188" width="3.7109375" customWidth="1"/>
    <col min="1189" max="1189" width="4" customWidth="1"/>
    <col min="1190" max="1190" width="3.85546875" bestFit="1" customWidth="1"/>
    <col min="1191" max="1191" width="3.7109375" customWidth="1"/>
    <col min="1192" max="1192" width="4.140625" customWidth="1"/>
    <col min="1193" max="1193" width="3.42578125" bestFit="1" customWidth="1"/>
    <col min="1194" max="1194" width="4.140625" bestFit="1" customWidth="1"/>
    <col min="1195" max="1195" width="3.85546875" customWidth="1"/>
    <col min="1196" max="1196" width="3.5703125" customWidth="1"/>
    <col min="1197" max="1197" width="4" bestFit="1" customWidth="1"/>
    <col min="1198" max="1198" width="4" customWidth="1"/>
    <col min="1199" max="1199" width="13.28515625" customWidth="1"/>
    <col min="1200" max="1200" width="10.7109375" customWidth="1"/>
    <col min="1201" max="1201" width="13.85546875" bestFit="1" customWidth="1"/>
    <col min="1202" max="1202" width="11.7109375" customWidth="1"/>
    <col min="1440" max="1440" width="33.28515625" customWidth="1"/>
    <col min="1441" max="1441" width="27.140625" customWidth="1"/>
    <col min="1442" max="1442" width="18.7109375" customWidth="1"/>
    <col min="1443" max="1443" width="6.7109375" bestFit="1" customWidth="1"/>
    <col min="1444" max="1444" width="3.7109375" customWidth="1"/>
    <col min="1445" max="1445" width="4" customWidth="1"/>
    <col min="1446" max="1446" width="3.85546875" bestFit="1" customWidth="1"/>
    <col min="1447" max="1447" width="3.7109375" customWidth="1"/>
    <col min="1448" max="1448" width="4.140625" customWidth="1"/>
    <col min="1449" max="1449" width="3.42578125" bestFit="1" customWidth="1"/>
    <col min="1450" max="1450" width="4.140625" bestFit="1" customWidth="1"/>
    <col min="1451" max="1451" width="3.85546875" customWidth="1"/>
    <col min="1452" max="1452" width="3.5703125" customWidth="1"/>
    <col min="1453" max="1453" width="4" bestFit="1" customWidth="1"/>
    <col min="1454" max="1454" width="4" customWidth="1"/>
    <col min="1455" max="1455" width="13.28515625" customWidth="1"/>
    <col min="1456" max="1456" width="10.7109375" customWidth="1"/>
    <col min="1457" max="1457" width="13.85546875" bestFit="1" customWidth="1"/>
    <col min="1458" max="1458" width="11.7109375" customWidth="1"/>
    <col min="1696" max="1696" width="33.28515625" customWidth="1"/>
    <col min="1697" max="1697" width="27.140625" customWidth="1"/>
    <col min="1698" max="1698" width="18.7109375" customWidth="1"/>
    <col min="1699" max="1699" width="6.7109375" bestFit="1" customWidth="1"/>
    <col min="1700" max="1700" width="3.7109375" customWidth="1"/>
    <col min="1701" max="1701" width="4" customWidth="1"/>
    <col min="1702" max="1702" width="3.85546875" bestFit="1" customWidth="1"/>
    <col min="1703" max="1703" width="3.7109375" customWidth="1"/>
    <col min="1704" max="1704" width="4.140625" customWidth="1"/>
    <col min="1705" max="1705" width="3.42578125" bestFit="1" customWidth="1"/>
    <col min="1706" max="1706" width="4.140625" bestFit="1" customWidth="1"/>
    <col min="1707" max="1707" width="3.85546875" customWidth="1"/>
    <col min="1708" max="1708" width="3.5703125" customWidth="1"/>
    <col min="1709" max="1709" width="4" bestFit="1" customWidth="1"/>
    <col min="1710" max="1710" width="4" customWidth="1"/>
    <col min="1711" max="1711" width="13.28515625" customWidth="1"/>
    <col min="1712" max="1712" width="10.7109375" customWidth="1"/>
    <col min="1713" max="1713" width="13.85546875" bestFit="1" customWidth="1"/>
    <col min="1714" max="1714" width="11.7109375" customWidth="1"/>
    <col min="1952" max="1952" width="33.28515625" customWidth="1"/>
    <col min="1953" max="1953" width="27.140625" customWidth="1"/>
    <col min="1954" max="1954" width="18.7109375" customWidth="1"/>
    <col min="1955" max="1955" width="6.7109375" bestFit="1" customWidth="1"/>
    <col min="1956" max="1956" width="3.7109375" customWidth="1"/>
    <col min="1957" max="1957" width="4" customWidth="1"/>
    <col min="1958" max="1958" width="3.85546875" bestFit="1" customWidth="1"/>
    <col min="1959" max="1959" width="3.7109375" customWidth="1"/>
    <col min="1960" max="1960" width="4.140625" customWidth="1"/>
    <col min="1961" max="1961" width="3.42578125" bestFit="1" customWidth="1"/>
    <col min="1962" max="1962" width="4.140625" bestFit="1" customWidth="1"/>
    <col min="1963" max="1963" width="3.85546875" customWidth="1"/>
    <col min="1964" max="1964" width="3.5703125" customWidth="1"/>
    <col min="1965" max="1965" width="4" bestFit="1" customWidth="1"/>
    <col min="1966" max="1966" width="4" customWidth="1"/>
    <col min="1967" max="1967" width="13.28515625" customWidth="1"/>
    <col min="1968" max="1968" width="10.7109375" customWidth="1"/>
    <col min="1969" max="1969" width="13.85546875" bestFit="1" customWidth="1"/>
    <col min="1970" max="1970" width="11.7109375" customWidth="1"/>
    <col min="2208" max="2208" width="33.28515625" customWidth="1"/>
    <col min="2209" max="2209" width="27.140625" customWidth="1"/>
    <col min="2210" max="2210" width="18.7109375" customWidth="1"/>
    <col min="2211" max="2211" width="6.7109375" bestFit="1" customWidth="1"/>
    <col min="2212" max="2212" width="3.7109375" customWidth="1"/>
    <col min="2213" max="2213" width="4" customWidth="1"/>
    <col min="2214" max="2214" width="3.85546875" bestFit="1" customWidth="1"/>
    <col min="2215" max="2215" width="3.7109375" customWidth="1"/>
    <col min="2216" max="2216" width="4.140625" customWidth="1"/>
    <col min="2217" max="2217" width="3.42578125" bestFit="1" customWidth="1"/>
    <col min="2218" max="2218" width="4.140625" bestFit="1" customWidth="1"/>
    <col min="2219" max="2219" width="3.85546875" customWidth="1"/>
    <col min="2220" max="2220" width="3.5703125" customWidth="1"/>
    <col min="2221" max="2221" width="4" bestFit="1" customWidth="1"/>
    <col min="2222" max="2222" width="4" customWidth="1"/>
    <col min="2223" max="2223" width="13.28515625" customWidth="1"/>
    <col min="2224" max="2224" width="10.7109375" customWidth="1"/>
    <col min="2225" max="2225" width="13.85546875" bestFit="1" customWidth="1"/>
    <col min="2226" max="2226" width="11.7109375" customWidth="1"/>
    <col min="2464" max="2464" width="33.28515625" customWidth="1"/>
    <col min="2465" max="2465" width="27.140625" customWidth="1"/>
    <col min="2466" max="2466" width="18.7109375" customWidth="1"/>
    <col min="2467" max="2467" width="6.7109375" bestFit="1" customWidth="1"/>
    <col min="2468" max="2468" width="3.7109375" customWidth="1"/>
    <col min="2469" max="2469" width="4" customWidth="1"/>
    <col min="2470" max="2470" width="3.85546875" bestFit="1" customWidth="1"/>
    <col min="2471" max="2471" width="3.7109375" customWidth="1"/>
    <col min="2472" max="2472" width="4.140625" customWidth="1"/>
    <col min="2473" max="2473" width="3.42578125" bestFit="1" customWidth="1"/>
    <col min="2474" max="2474" width="4.140625" bestFit="1" customWidth="1"/>
    <col min="2475" max="2475" width="3.85546875" customWidth="1"/>
    <col min="2476" max="2476" width="3.5703125" customWidth="1"/>
    <col min="2477" max="2477" width="4" bestFit="1" customWidth="1"/>
    <col min="2478" max="2478" width="4" customWidth="1"/>
    <col min="2479" max="2479" width="13.28515625" customWidth="1"/>
    <col min="2480" max="2480" width="10.7109375" customWidth="1"/>
    <col min="2481" max="2481" width="13.85546875" bestFit="1" customWidth="1"/>
    <col min="2482" max="2482" width="11.7109375" customWidth="1"/>
    <col min="2720" max="2720" width="33.28515625" customWidth="1"/>
    <col min="2721" max="2721" width="27.140625" customWidth="1"/>
    <col min="2722" max="2722" width="18.7109375" customWidth="1"/>
    <col min="2723" max="2723" width="6.7109375" bestFit="1" customWidth="1"/>
    <col min="2724" max="2724" width="3.7109375" customWidth="1"/>
    <col min="2725" max="2725" width="4" customWidth="1"/>
    <col min="2726" max="2726" width="3.85546875" bestFit="1" customWidth="1"/>
    <col min="2727" max="2727" width="3.7109375" customWidth="1"/>
    <col min="2728" max="2728" width="4.140625" customWidth="1"/>
    <col min="2729" max="2729" width="3.42578125" bestFit="1" customWidth="1"/>
    <col min="2730" max="2730" width="4.140625" bestFit="1" customWidth="1"/>
    <col min="2731" max="2731" width="3.85546875" customWidth="1"/>
    <col min="2732" max="2732" width="3.5703125" customWidth="1"/>
    <col min="2733" max="2733" width="4" bestFit="1" customWidth="1"/>
    <col min="2734" max="2734" width="4" customWidth="1"/>
    <col min="2735" max="2735" width="13.28515625" customWidth="1"/>
    <col min="2736" max="2736" width="10.7109375" customWidth="1"/>
    <col min="2737" max="2737" width="13.85546875" bestFit="1" customWidth="1"/>
    <col min="2738" max="2738" width="11.7109375" customWidth="1"/>
    <col min="2976" max="2976" width="33.28515625" customWidth="1"/>
    <col min="2977" max="2977" width="27.140625" customWidth="1"/>
    <col min="2978" max="2978" width="18.7109375" customWidth="1"/>
    <col min="2979" max="2979" width="6.7109375" bestFit="1" customWidth="1"/>
    <col min="2980" max="2980" width="3.7109375" customWidth="1"/>
    <col min="2981" max="2981" width="4" customWidth="1"/>
    <col min="2982" max="2982" width="3.85546875" bestFit="1" customWidth="1"/>
    <col min="2983" max="2983" width="3.7109375" customWidth="1"/>
    <col min="2984" max="2984" width="4.140625" customWidth="1"/>
    <col min="2985" max="2985" width="3.42578125" bestFit="1" customWidth="1"/>
    <col min="2986" max="2986" width="4.140625" bestFit="1" customWidth="1"/>
    <col min="2987" max="2987" width="3.85546875" customWidth="1"/>
    <col min="2988" max="2988" width="3.5703125" customWidth="1"/>
    <col min="2989" max="2989" width="4" bestFit="1" customWidth="1"/>
    <col min="2990" max="2990" width="4" customWidth="1"/>
    <col min="2991" max="2991" width="13.28515625" customWidth="1"/>
    <col min="2992" max="2992" width="10.7109375" customWidth="1"/>
    <col min="2993" max="2993" width="13.85546875" bestFit="1" customWidth="1"/>
    <col min="2994" max="2994" width="11.7109375" customWidth="1"/>
    <col min="3232" max="3232" width="33.28515625" customWidth="1"/>
    <col min="3233" max="3233" width="27.140625" customWidth="1"/>
    <col min="3234" max="3234" width="18.7109375" customWidth="1"/>
    <col min="3235" max="3235" width="6.7109375" bestFit="1" customWidth="1"/>
    <col min="3236" max="3236" width="3.7109375" customWidth="1"/>
    <col min="3237" max="3237" width="4" customWidth="1"/>
    <col min="3238" max="3238" width="3.85546875" bestFit="1" customWidth="1"/>
    <col min="3239" max="3239" width="3.7109375" customWidth="1"/>
    <col min="3240" max="3240" width="4.140625" customWidth="1"/>
    <col min="3241" max="3241" width="3.42578125" bestFit="1" customWidth="1"/>
    <col min="3242" max="3242" width="4.140625" bestFit="1" customWidth="1"/>
    <col min="3243" max="3243" width="3.85546875" customWidth="1"/>
    <col min="3244" max="3244" width="3.5703125" customWidth="1"/>
    <col min="3245" max="3245" width="4" bestFit="1" customWidth="1"/>
    <col min="3246" max="3246" width="4" customWidth="1"/>
    <col min="3247" max="3247" width="13.28515625" customWidth="1"/>
    <col min="3248" max="3248" width="10.7109375" customWidth="1"/>
    <col min="3249" max="3249" width="13.85546875" bestFit="1" customWidth="1"/>
    <col min="3250" max="3250" width="11.7109375" customWidth="1"/>
    <col min="3488" max="3488" width="33.28515625" customWidth="1"/>
    <col min="3489" max="3489" width="27.140625" customWidth="1"/>
    <col min="3490" max="3490" width="18.7109375" customWidth="1"/>
    <col min="3491" max="3491" width="6.7109375" bestFit="1" customWidth="1"/>
    <col min="3492" max="3492" width="3.7109375" customWidth="1"/>
    <col min="3493" max="3493" width="4" customWidth="1"/>
    <col min="3494" max="3494" width="3.85546875" bestFit="1" customWidth="1"/>
    <col min="3495" max="3495" width="3.7109375" customWidth="1"/>
    <col min="3496" max="3496" width="4.140625" customWidth="1"/>
    <col min="3497" max="3497" width="3.42578125" bestFit="1" customWidth="1"/>
    <col min="3498" max="3498" width="4.140625" bestFit="1" customWidth="1"/>
    <col min="3499" max="3499" width="3.85546875" customWidth="1"/>
    <col min="3500" max="3500" width="3.5703125" customWidth="1"/>
    <col min="3501" max="3501" width="4" bestFit="1" customWidth="1"/>
    <col min="3502" max="3502" width="4" customWidth="1"/>
    <col min="3503" max="3503" width="13.28515625" customWidth="1"/>
    <col min="3504" max="3504" width="10.7109375" customWidth="1"/>
    <col min="3505" max="3505" width="13.85546875" bestFit="1" customWidth="1"/>
    <col min="3506" max="3506" width="11.7109375" customWidth="1"/>
    <col min="3744" max="3744" width="33.28515625" customWidth="1"/>
    <col min="3745" max="3745" width="27.140625" customWidth="1"/>
    <col min="3746" max="3746" width="18.7109375" customWidth="1"/>
    <col min="3747" max="3747" width="6.7109375" bestFit="1" customWidth="1"/>
    <col min="3748" max="3748" width="3.7109375" customWidth="1"/>
    <col min="3749" max="3749" width="4" customWidth="1"/>
    <col min="3750" max="3750" width="3.85546875" bestFit="1" customWidth="1"/>
    <col min="3751" max="3751" width="3.7109375" customWidth="1"/>
    <col min="3752" max="3752" width="4.140625" customWidth="1"/>
    <col min="3753" max="3753" width="3.42578125" bestFit="1" customWidth="1"/>
    <col min="3754" max="3754" width="4.140625" bestFit="1" customWidth="1"/>
    <col min="3755" max="3755" width="3.85546875" customWidth="1"/>
    <col min="3756" max="3756" width="3.5703125" customWidth="1"/>
    <col min="3757" max="3757" width="4" bestFit="1" customWidth="1"/>
    <col min="3758" max="3758" width="4" customWidth="1"/>
    <col min="3759" max="3759" width="13.28515625" customWidth="1"/>
    <col min="3760" max="3760" width="10.7109375" customWidth="1"/>
    <col min="3761" max="3761" width="13.85546875" bestFit="1" customWidth="1"/>
    <col min="3762" max="3762" width="11.7109375" customWidth="1"/>
    <col min="4000" max="4000" width="33.28515625" customWidth="1"/>
    <col min="4001" max="4001" width="27.140625" customWidth="1"/>
    <col min="4002" max="4002" width="18.7109375" customWidth="1"/>
    <col min="4003" max="4003" width="6.7109375" bestFit="1" customWidth="1"/>
    <col min="4004" max="4004" width="3.7109375" customWidth="1"/>
    <col min="4005" max="4005" width="4" customWidth="1"/>
    <col min="4006" max="4006" width="3.85546875" bestFit="1" customWidth="1"/>
    <col min="4007" max="4007" width="3.7109375" customWidth="1"/>
    <col min="4008" max="4008" width="4.140625" customWidth="1"/>
    <col min="4009" max="4009" width="3.42578125" bestFit="1" customWidth="1"/>
    <col min="4010" max="4010" width="4.140625" bestFit="1" customWidth="1"/>
    <col min="4011" max="4011" width="3.85546875" customWidth="1"/>
    <col min="4012" max="4012" width="3.5703125" customWidth="1"/>
    <col min="4013" max="4013" width="4" bestFit="1" customWidth="1"/>
    <col min="4014" max="4014" width="4" customWidth="1"/>
    <col min="4015" max="4015" width="13.28515625" customWidth="1"/>
    <col min="4016" max="4016" width="10.7109375" customWidth="1"/>
    <col min="4017" max="4017" width="13.85546875" bestFit="1" customWidth="1"/>
    <col min="4018" max="4018" width="11.7109375" customWidth="1"/>
    <col min="4256" max="4256" width="33.28515625" customWidth="1"/>
    <col min="4257" max="4257" width="27.140625" customWidth="1"/>
    <col min="4258" max="4258" width="18.7109375" customWidth="1"/>
    <col min="4259" max="4259" width="6.7109375" bestFit="1" customWidth="1"/>
    <col min="4260" max="4260" width="3.7109375" customWidth="1"/>
    <col min="4261" max="4261" width="4" customWidth="1"/>
    <col min="4262" max="4262" width="3.85546875" bestFit="1" customWidth="1"/>
    <col min="4263" max="4263" width="3.7109375" customWidth="1"/>
    <col min="4264" max="4264" width="4.140625" customWidth="1"/>
    <col min="4265" max="4265" width="3.42578125" bestFit="1" customWidth="1"/>
    <col min="4266" max="4266" width="4.140625" bestFit="1" customWidth="1"/>
    <col min="4267" max="4267" width="3.85546875" customWidth="1"/>
    <col min="4268" max="4268" width="3.5703125" customWidth="1"/>
    <col min="4269" max="4269" width="4" bestFit="1" customWidth="1"/>
    <col min="4270" max="4270" width="4" customWidth="1"/>
    <col min="4271" max="4271" width="13.28515625" customWidth="1"/>
    <col min="4272" max="4272" width="10.7109375" customWidth="1"/>
    <col min="4273" max="4273" width="13.85546875" bestFit="1" customWidth="1"/>
    <col min="4274" max="4274" width="11.7109375" customWidth="1"/>
    <col min="4512" max="4512" width="33.28515625" customWidth="1"/>
    <col min="4513" max="4513" width="27.140625" customWidth="1"/>
    <col min="4514" max="4514" width="18.7109375" customWidth="1"/>
    <col min="4515" max="4515" width="6.7109375" bestFit="1" customWidth="1"/>
    <col min="4516" max="4516" width="3.7109375" customWidth="1"/>
    <col min="4517" max="4517" width="4" customWidth="1"/>
    <col min="4518" max="4518" width="3.85546875" bestFit="1" customWidth="1"/>
    <col min="4519" max="4519" width="3.7109375" customWidth="1"/>
    <col min="4520" max="4520" width="4.140625" customWidth="1"/>
    <col min="4521" max="4521" width="3.42578125" bestFit="1" customWidth="1"/>
    <col min="4522" max="4522" width="4.140625" bestFit="1" customWidth="1"/>
    <col min="4523" max="4523" width="3.85546875" customWidth="1"/>
    <col min="4524" max="4524" width="3.5703125" customWidth="1"/>
    <col min="4525" max="4525" width="4" bestFit="1" customWidth="1"/>
    <col min="4526" max="4526" width="4" customWidth="1"/>
    <col min="4527" max="4527" width="13.28515625" customWidth="1"/>
    <col min="4528" max="4528" width="10.7109375" customWidth="1"/>
    <col min="4529" max="4529" width="13.85546875" bestFit="1" customWidth="1"/>
    <col min="4530" max="4530" width="11.7109375" customWidth="1"/>
    <col min="4768" max="4768" width="33.28515625" customWidth="1"/>
    <col min="4769" max="4769" width="27.140625" customWidth="1"/>
    <col min="4770" max="4770" width="18.7109375" customWidth="1"/>
    <col min="4771" max="4771" width="6.7109375" bestFit="1" customWidth="1"/>
    <col min="4772" max="4772" width="3.7109375" customWidth="1"/>
    <col min="4773" max="4773" width="4" customWidth="1"/>
    <col min="4774" max="4774" width="3.85546875" bestFit="1" customWidth="1"/>
    <col min="4775" max="4775" width="3.7109375" customWidth="1"/>
    <col min="4776" max="4776" width="4.140625" customWidth="1"/>
    <col min="4777" max="4777" width="3.42578125" bestFit="1" customWidth="1"/>
    <col min="4778" max="4778" width="4.140625" bestFit="1" customWidth="1"/>
    <col min="4779" max="4779" width="3.85546875" customWidth="1"/>
    <col min="4780" max="4780" width="3.5703125" customWidth="1"/>
    <col min="4781" max="4781" width="4" bestFit="1" customWidth="1"/>
    <col min="4782" max="4782" width="4" customWidth="1"/>
    <col min="4783" max="4783" width="13.28515625" customWidth="1"/>
    <col min="4784" max="4784" width="10.7109375" customWidth="1"/>
    <col min="4785" max="4785" width="13.85546875" bestFit="1" customWidth="1"/>
    <col min="4786" max="4786" width="11.7109375" customWidth="1"/>
    <col min="5024" max="5024" width="33.28515625" customWidth="1"/>
    <col min="5025" max="5025" width="27.140625" customWidth="1"/>
    <col min="5026" max="5026" width="18.7109375" customWidth="1"/>
    <col min="5027" max="5027" width="6.7109375" bestFit="1" customWidth="1"/>
    <col min="5028" max="5028" width="3.7109375" customWidth="1"/>
    <col min="5029" max="5029" width="4" customWidth="1"/>
    <col min="5030" max="5030" width="3.85546875" bestFit="1" customWidth="1"/>
    <col min="5031" max="5031" width="3.7109375" customWidth="1"/>
    <col min="5032" max="5032" width="4.140625" customWidth="1"/>
    <col min="5033" max="5033" width="3.42578125" bestFit="1" customWidth="1"/>
    <col min="5034" max="5034" width="4.140625" bestFit="1" customWidth="1"/>
    <col min="5035" max="5035" width="3.85546875" customWidth="1"/>
    <col min="5036" max="5036" width="3.5703125" customWidth="1"/>
    <col min="5037" max="5037" width="4" bestFit="1" customWidth="1"/>
    <col min="5038" max="5038" width="4" customWidth="1"/>
    <col min="5039" max="5039" width="13.28515625" customWidth="1"/>
    <col min="5040" max="5040" width="10.7109375" customWidth="1"/>
    <col min="5041" max="5041" width="13.85546875" bestFit="1" customWidth="1"/>
    <col min="5042" max="5042" width="11.7109375" customWidth="1"/>
    <col min="5280" max="5280" width="33.28515625" customWidth="1"/>
    <col min="5281" max="5281" width="27.140625" customWidth="1"/>
    <col min="5282" max="5282" width="18.7109375" customWidth="1"/>
    <col min="5283" max="5283" width="6.7109375" bestFit="1" customWidth="1"/>
    <col min="5284" max="5284" width="3.7109375" customWidth="1"/>
    <col min="5285" max="5285" width="4" customWidth="1"/>
    <col min="5286" max="5286" width="3.85546875" bestFit="1" customWidth="1"/>
    <col min="5287" max="5287" width="3.7109375" customWidth="1"/>
    <col min="5288" max="5288" width="4.140625" customWidth="1"/>
    <col min="5289" max="5289" width="3.42578125" bestFit="1" customWidth="1"/>
    <col min="5290" max="5290" width="4.140625" bestFit="1" customWidth="1"/>
    <col min="5291" max="5291" width="3.85546875" customWidth="1"/>
    <col min="5292" max="5292" width="3.5703125" customWidth="1"/>
    <col min="5293" max="5293" width="4" bestFit="1" customWidth="1"/>
    <col min="5294" max="5294" width="4" customWidth="1"/>
    <col min="5295" max="5295" width="13.28515625" customWidth="1"/>
    <col min="5296" max="5296" width="10.7109375" customWidth="1"/>
    <col min="5297" max="5297" width="13.85546875" bestFit="1" customWidth="1"/>
    <col min="5298" max="5298" width="11.7109375" customWidth="1"/>
    <col min="5536" max="5536" width="33.28515625" customWidth="1"/>
    <col min="5537" max="5537" width="27.140625" customWidth="1"/>
    <col min="5538" max="5538" width="18.7109375" customWidth="1"/>
    <col min="5539" max="5539" width="6.7109375" bestFit="1" customWidth="1"/>
    <col min="5540" max="5540" width="3.7109375" customWidth="1"/>
    <col min="5541" max="5541" width="4" customWidth="1"/>
    <col min="5542" max="5542" width="3.85546875" bestFit="1" customWidth="1"/>
    <col min="5543" max="5543" width="3.7109375" customWidth="1"/>
    <col min="5544" max="5544" width="4.140625" customWidth="1"/>
    <col min="5545" max="5545" width="3.42578125" bestFit="1" customWidth="1"/>
    <col min="5546" max="5546" width="4.140625" bestFit="1" customWidth="1"/>
    <col min="5547" max="5547" width="3.85546875" customWidth="1"/>
    <col min="5548" max="5548" width="3.5703125" customWidth="1"/>
    <col min="5549" max="5549" width="4" bestFit="1" customWidth="1"/>
    <col min="5550" max="5550" width="4" customWidth="1"/>
    <col min="5551" max="5551" width="13.28515625" customWidth="1"/>
    <col min="5552" max="5552" width="10.7109375" customWidth="1"/>
    <col min="5553" max="5553" width="13.85546875" bestFit="1" customWidth="1"/>
    <col min="5554" max="5554" width="11.7109375" customWidth="1"/>
    <col min="5792" max="5792" width="33.28515625" customWidth="1"/>
    <col min="5793" max="5793" width="27.140625" customWidth="1"/>
    <col min="5794" max="5794" width="18.7109375" customWidth="1"/>
    <col min="5795" max="5795" width="6.7109375" bestFit="1" customWidth="1"/>
    <col min="5796" max="5796" width="3.7109375" customWidth="1"/>
    <col min="5797" max="5797" width="4" customWidth="1"/>
    <col min="5798" max="5798" width="3.85546875" bestFit="1" customWidth="1"/>
    <col min="5799" max="5799" width="3.7109375" customWidth="1"/>
    <col min="5800" max="5800" width="4.140625" customWidth="1"/>
    <col min="5801" max="5801" width="3.42578125" bestFit="1" customWidth="1"/>
    <col min="5802" max="5802" width="4.140625" bestFit="1" customWidth="1"/>
    <col min="5803" max="5803" width="3.85546875" customWidth="1"/>
    <col min="5804" max="5804" width="3.5703125" customWidth="1"/>
    <col min="5805" max="5805" width="4" bestFit="1" customWidth="1"/>
    <col min="5806" max="5806" width="4" customWidth="1"/>
    <col min="5807" max="5807" width="13.28515625" customWidth="1"/>
    <col min="5808" max="5808" width="10.7109375" customWidth="1"/>
    <col min="5809" max="5809" width="13.85546875" bestFit="1" customWidth="1"/>
    <col min="5810" max="5810" width="11.7109375" customWidth="1"/>
    <col min="6048" max="6048" width="33.28515625" customWidth="1"/>
    <col min="6049" max="6049" width="27.140625" customWidth="1"/>
    <col min="6050" max="6050" width="18.7109375" customWidth="1"/>
    <col min="6051" max="6051" width="6.7109375" bestFit="1" customWidth="1"/>
    <col min="6052" max="6052" width="3.7109375" customWidth="1"/>
    <col min="6053" max="6053" width="4" customWidth="1"/>
    <col min="6054" max="6054" width="3.85546875" bestFit="1" customWidth="1"/>
    <col min="6055" max="6055" width="3.7109375" customWidth="1"/>
    <col min="6056" max="6056" width="4.140625" customWidth="1"/>
    <col min="6057" max="6057" width="3.42578125" bestFit="1" customWidth="1"/>
    <col min="6058" max="6058" width="4.140625" bestFit="1" customWidth="1"/>
    <col min="6059" max="6059" width="3.85546875" customWidth="1"/>
    <col min="6060" max="6060" width="3.5703125" customWidth="1"/>
    <col min="6061" max="6061" width="4" bestFit="1" customWidth="1"/>
    <col min="6062" max="6062" width="4" customWidth="1"/>
    <col min="6063" max="6063" width="13.28515625" customWidth="1"/>
    <col min="6064" max="6064" width="10.7109375" customWidth="1"/>
    <col min="6065" max="6065" width="13.85546875" bestFit="1" customWidth="1"/>
    <col min="6066" max="6066" width="11.7109375" customWidth="1"/>
    <col min="6304" max="6304" width="33.28515625" customWidth="1"/>
    <col min="6305" max="6305" width="27.140625" customWidth="1"/>
    <col min="6306" max="6306" width="18.7109375" customWidth="1"/>
    <col min="6307" max="6307" width="6.7109375" bestFit="1" customWidth="1"/>
    <col min="6308" max="6308" width="3.7109375" customWidth="1"/>
    <col min="6309" max="6309" width="4" customWidth="1"/>
    <col min="6310" max="6310" width="3.85546875" bestFit="1" customWidth="1"/>
    <col min="6311" max="6311" width="3.7109375" customWidth="1"/>
    <col min="6312" max="6312" width="4.140625" customWidth="1"/>
    <col min="6313" max="6313" width="3.42578125" bestFit="1" customWidth="1"/>
    <col min="6314" max="6314" width="4.140625" bestFit="1" customWidth="1"/>
    <col min="6315" max="6315" width="3.85546875" customWidth="1"/>
    <col min="6316" max="6316" width="3.5703125" customWidth="1"/>
    <col min="6317" max="6317" width="4" bestFit="1" customWidth="1"/>
    <col min="6318" max="6318" width="4" customWidth="1"/>
    <col min="6319" max="6319" width="13.28515625" customWidth="1"/>
    <col min="6320" max="6320" width="10.7109375" customWidth="1"/>
    <col min="6321" max="6321" width="13.85546875" bestFit="1" customWidth="1"/>
    <col min="6322" max="6322" width="11.7109375" customWidth="1"/>
    <col min="6560" max="6560" width="33.28515625" customWidth="1"/>
    <col min="6561" max="6561" width="27.140625" customWidth="1"/>
    <col min="6562" max="6562" width="18.7109375" customWidth="1"/>
    <col min="6563" max="6563" width="6.7109375" bestFit="1" customWidth="1"/>
    <col min="6564" max="6564" width="3.7109375" customWidth="1"/>
    <col min="6565" max="6565" width="4" customWidth="1"/>
    <col min="6566" max="6566" width="3.85546875" bestFit="1" customWidth="1"/>
    <col min="6567" max="6567" width="3.7109375" customWidth="1"/>
    <col min="6568" max="6568" width="4.140625" customWidth="1"/>
    <col min="6569" max="6569" width="3.42578125" bestFit="1" customWidth="1"/>
    <col min="6570" max="6570" width="4.140625" bestFit="1" customWidth="1"/>
    <col min="6571" max="6571" width="3.85546875" customWidth="1"/>
    <col min="6572" max="6572" width="3.5703125" customWidth="1"/>
    <col min="6573" max="6573" width="4" bestFit="1" customWidth="1"/>
    <col min="6574" max="6574" width="4" customWidth="1"/>
    <col min="6575" max="6575" width="13.28515625" customWidth="1"/>
    <col min="6576" max="6576" width="10.7109375" customWidth="1"/>
    <col min="6577" max="6577" width="13.85546875" bestFit="1" customWidth="1"/>
    <col min="6578" max="6578" width="11.7109375" customWidth="1"/>
    <col min="6816" max="6816" width="33.28515625" customWidth="1"/>
    <col min="6817" max="6817" width="27.140625" customWidth="1"/>
    <col min="6818" max="6818" width="18.7109375" customWidth="1"/>
    <col min="6819" max="6819" width="6.7109375" bestFit="1" customWidth="1"/>
    <col min="6820" max="6820" width="3.7109375" customWidth="1"/>
    <col min="6821" max="6821" width="4" customWidth="1"/>
    <col min="6822" max="6822" width="3.85546875" bestFit="1" customWidth="1"/>
    <col min="6823" max="6823" width="3.7109375" customWidth="1"/>
    <col min="6824" max="6824" width="4.140625" customWidth="1"/>
    <col min="6825" max="6825" width="3.42578125" bestFit="1" customWidth="1"/>
    <col min="6826" max="6826" width="4.140625" bestFit="1" customWidth="1"/>
    <col min="6827" max="6827" width="3.85546875" customWidth="1"/>
    <col min="6828" max="6828" width="3.5703125" customWidth="1"/>
    <col min="6829" max="6829" width="4" bestFit="1" customWidth="1"/>
    <col min="6830" max="6830" width="4" customWidth="1"/>
    <col min="6831" max="6831" width="13.28515625" customWidth="1"/>
    <col min="6832" max="6832" width="10.7109375" customWidth="1"/>
    <col min="6833" max="6833" width="13.85546875" bestFit="1" customWidth="1"/>
    <col min="6834" max="6834" width="11.7109375" customWidth="1"/>
    <col min="7072" max="7072" width="33.28515625" customWidth="1"/>
    <col min="7073" max="7073" width="27.140625" customWidth="1"/>
    <col min="7074" max="7074" width="18.7109375" customWidth="1"/>
    <col min="7075" max="7075" width="6.7109375" bestFit="1" customWidth="1"/>
    <col min="7076" max="7076" width="3.7109375" customWidth="1"/>
    <col min="7077" max="7077" width="4" customWidth="1"/>
    <col min="7078" max="7078" width="3.85546875" bestFit="1" customWidth="1"/>
    <col min="7079" max="7079" width="3.7109375" customWidth="1"/>
    <col min="7080" max="7080" width="4.140625" customWidth="1"/>
    <col min="7081" max="7081" width="3.42578125" bestFit="1" customWidth="1"/>
    <col min="7082" max="7082" width="4.140625" bestFit="1" customWidth="1"/>
    <col min="7083" max="7083" width="3.85546875" customWidth="1"/>
    <col min="7084" max="7084" width="3.5703125" customWidth="1"/>
    <col min="7085" max="7085" width="4" bestFit="1" customWidth="1"/>
    <col min="7086" max="7086" width="4" customWidth="1"/>
    <col min="7087" max="7087" width="13.28515625" customWidth="1"/>
    <col min="7088" max="7088" width="10.7109375" customWidth="1"/>
    <col min="7089" max="7089" width="13.85546875" bestFit="1" customWidth="1"/>
    <col min="7090" max="7090" width="11.7109375" customWidth="1"/>
    <col min="7328" max="7328" width="33.28515625" customWidth="1"/>
    <col min="7329" max="7329" width="27.140625" customWidth="1"/>
    <col min="7330" max="7330" width="18.7109375" customWidth="1"/>
    <col min="7331" max="7331" width="6.7109375" bestFit="1" customWidth="1"/>
    <col min="7332" max="7332" width="3.7109375" customWidth="1"/>
    <col min="7333" max="7333" width="4" customWidth="1"/>
    <col min="7334" max="7334" width="3.85546875" bestFit="1" customWidth="1"/>
    <col min="7335" max="7335" width="3.7109375" customWidth="1"/>
    <col min="7336" max="7336" width="4.140625" customWidth="1"/>
    <col min="7337" max="7337" width="3.42578125" bestFit="1" customWidth="1"/>
    <col min="7338" max="7338" width="4.140625" bestFit="1" customWidth="1"/>
    <col min="7339" max="7339" width="3.85546875" customWidth="1"/>
    <col min="7340" max="7340" width="3.5703125" customWidth="1"/>
    <col min="7341" max="7341" width="4" bestFit="1" customWidth="1"/>
    <col min="7342" max="7342" width="4" customWidth="1"/>
    <col min="7343" max="7343" width="13.28515625" customWidth="1"/>
    <col min="7344" max="7344" width="10.7109375" customWidth="1"/>
    <col min="7345" max="7345" width="13.85546875" bestFit="1" customWidth="1"/>
    <col min="7346" max="7346" width="11.7109375" customWidth="1"/>
    <col min="7584" max="7584" width="33.28515625" customWidth="1"/>
    <col min="7585" max="7585" width="27.140625" customWidth="1"/>
    <col min="7586" max="7586" width="18.7109375" customWidth="1"/>
    <col min="7587" max="7587" width="6.7109375" bestFit="1" customWidth="1"/>
    <col min="7588" max="7588" width="3.7109375" customWidth="1"/>
    <col min="7589" max="7589" width="4" customWidth="1"/>
    <col min="7590" max="7590" width="3.85546875" bestFit="1" customWidth="1"/>
    <col min="7591" max="7591" width="3.7109375" customWidth="1"/>
    <col min="7592" max="7592" width="4.140625" customWidth="1"/>
    <col min="7593" max="7593" width="3.42578125" bestFit="1" customWidth="1"/>
    <col min="7594" max="7594" width="4.140625" bestFit="1" customWidth="1"/>
    <col min="7595" max="7595" width="3.85546875" customWidth="1"/>
    <col min="7596" max="7596" width="3.5703125" customWidth="1"/>
    <col min="7597" max="7597" width="4" bestFit="1" customWidth="1"/>
    <col min="7598" max="7598" width="4" customWidth="1"/>
    <col min="7599" max="7599" width="13.28515625" customWidth="1"/>
    <col min="7600" max="7600" width="10.7109375" customWidth="1"/>
    <col min="7601" max="7601" width="13.85546875" bestFit="1" customWidth="1"/>
    <col min="7602" max="7602" width="11.7109375" customWidth="1"/>
    <col min="7840" max="7840" width="33.28515625" customWidth="1"/>
    <col min="7841" max="7841" width="27.140625" customWidth="1"/>
    <col min="7842" max="7842" width="18.7109375" customWidth="1"/>
    <col min="7843" max="7843" width="6.7109375" bestFit="1" customWidth="1"/>
    <col min="7844" max="7844" width="3.7109375" customWidth="1"/>
    <col min="7845" max="7845" width="4" customWidth="1"/>
    <col min="7846" max="7846" width="3.85546875" bestFit="1" customWidth="1"/>
    <col min="7847" max="7847" width="3.7109375" customWidth="1"/>
    <col min="7848" max="7848" width="4.140625" customWidth="1"/>
    <col min="7849" max="7849" width="3.42578125" bestFit="1" customWidth="1"/>
    <col min="7850" max="7850" width="4.140625" bestFit="1" customWidth="1"/>
    <col min="7851" max="7851" width="3.85546875" customWidth="1"/>
    <col min="7852" max="7852" width="3.5703125" customWidth="1"/>
    <col min="7853" max="7853" width="4" bestFit="1" customWidth="1"/>
    <col min="7854" max="7854" width="4" customWidth="1"/>
    <col min="7855" max="7855" width="13.28515625" customWidth="1"/>
    <col min="7856" max="7856" width="10.7109375" customWidth="1"/>
    <col min="7857" max="7857" width="13.85546875" bestFit="1" customWidth="1"/>
    <col min="7858" max="7858" width="11.7109375" customWidth="1"/>
    <col min="8096" max="8096" width="33.28515625" customWidth="1"/>
    <col min="8097" max="8097" width="27.140625" customWidth="1"/>
    <col min="8098" max="8098" width="18.7109375" customWidth="1"/>
    <col min="8099" max="8099" width="6.7109375" bestFit="1" customWidth="1"/>
    <col min="8100" max="8100" width="3.7109375" customWidth="1"/>
    <col min="8101" max="8101" width="4" customWidth="1"/>
    <col min="8102" max="8102" width="3.85546875" bestFit="1" customWidth="1"/>
    <col min="8103" max="8103" width="3.7109375" customWidth="1"/>
    <col min="8104" max="8104" width="4.140625" customWidth="1"/>
    <col min="8105" max="8105" width="3.42578125" bestFit="1" customWidth="1"/>
    <col min="8106" max="8106" width="4.140625" bestFit="1" customWidth="1"/>
    <col min="8107" max="8107" width="3.85546875" customWidth="1"/>
    <col min="8108" max="8108" width="3.5703125" customWidth="1"/>
    <col min="8109" max="8109" width="4" bestFit="1" customWidth="1"/>
    <col min="8110" max="8110" width="4" customWidth="1"/>
    <col min="8111" max="8111" width="13.28515625" customWidth="1"/>
    <col min="8112" max="8112" width="10.7109375" customWidth="1"/>
    <col min="8113" max="8113" width="13.85546875" bestFit="1" customWidth="1"/>
    <col min="8114" max="8114" width="11.7109375" customWidth="1"/>
    <col min="8352" max="8352" width="33.28515625" customWidth="1"/>
    <col min="8353" max="8353" width="27.140625" customWidth="1"/>
    <col min="8354" max="8354" width="18.7109375" customWidth="1"/>
    <col min="8355" max="8355" width="6.7109375" bestFit="1" customWidth="1"/>
    <col min="8356" max="8356" width="3.7109375" customWidth="1"/>
    <col min="8357" max="8357" width="4" customWidth="1"/>
    <col min="8358" max="8358" width="3.85546875" bestFit="1" customWidth="1"/>
    <col min="8359" max="8359" width="3.7109375" customWidth="1"/>
    <col min="8360" max="8360" width="4.140625" customWidth="1"/>
    <col min="8361" max="8361" width="3.42578125" bestFit="1" customWidth="1"/>
    <col min="8362" max="8362" width="4.140625" bestFit="1" customWidth="1"/>
    <col min="8363" max="8363" width="3.85546875" customWidth="1"/>
    <col min="8364" max="8364" width="3.5703125" customWidth="1"/>
    <col min="8365" max="8365" width="4" bestFit="1" customWidth="1"/>
    <col min="8366" max="8366" width="4" customWidth="1"/>
    <col min="8367" max="8367" width="13.28515625" customWidth="1"/>
    <col min="8368" max="8368" width="10.7109375" customWidth="1"/>
    <col min="8369" max="8369" width="13.85546875" bestFit="1" customWidth="1"/>
    <col min="8370" max="8370" width="11.7109375" customWidth="1"/>
    <col min="8608" max="8608" width="33.28515625" customWidth="1"/>
    <col min="8609" max="8609" width="27.140625" customWidth="1"/>
    <col min="8610" max="8610" width="18.7109375" customWidth="1"/>
    <col min="8611" max="8611" width="6.7109375" bestFit="1" customWidth="1"/>
    <col min="8612" max="8612" width="3.7109375" customWidth="1"/>
    <col min="8613" max="8613" width="4" customWidth="1"/>
    <col min="8614" max="8614" width="3.85546875" bestFit="1" customWidth="1"/>
    <col min="8615" max="8615" width="3.7109375" customWidth="1"/>
    <col min="8616" max="8616" width="4.140625" customWidth="1"/>
    <col min="8617" max="8617" width="3.42578125" bestFit="1" customWidth="1"/>
    <col min="8618" max="8618" width="4.140625" bestFit="1" customWidth="1"/>
    <col min="8619" max="8619" width="3.85546875" customWidth="1"/>
    <col min="8620" max="8620" width="3.5703125" customWidth="1"/>
    <col min="8621" max="8621" width="4" bestFit="1" customWidth="1"/>
    <col min="8622" max="8622" width="4" customWidth="1"/>
    <col min="8623" max="8623" width="13.28515625" customWidth="1"/>
    <col min="8624" max="8624" width="10.7109375" customWidth="1"/>
    <col min="8625" max="8625" width="13.85546875" bestFit="1" customWidth="1"/>
    <col min="8626" max="8626" width="11.7109375" customWidth="1"/>
    <col min="8864" max="8864" width="33.28515625" customWidth="1"/>
    <col min="8865" max="8865" width="27.140625" customWidth="1"/>
    <col min="8866" max="8866" width="18.7109375" customWidth="1"/>
    <col min="8867" max="8867" width="6.7109375" bestFit="1" customWidth="1"/>
    <col min="8868" max="8868" width="3.7109375" customWidth="1"/>
    <col min="8869" max="8869" width="4" customWidth="1"/>
    <col min="8870" max="8870" width="3.85546875" bestFit="1" customWidth="1"/>
    <col min="8871" max="8871" width="3.7109375" customWidth="1"/>
    <col min="8872" max="8872" width="4.140625" customWidth="1"/>
    <col min="8873" max="8873" width="3.42578125" bestFit="1" customWidth="1"/>
    <col min="8874" max="8874" width="4.140625" bestFit="1" customWidth="1"/>
    <col min="8875" max="8875" width="3.85546875" customWidth="1"/>
    <col min="8876" max="8876" width="3.5703125" customWidth="1"/>
    <col min="8877" max="8877" width="4" bestFit="1" customWidth="1"/>
    <col min="8878" max="8878" width="4" customWidth="1"/>
    <col min="8879" max="8879" width="13.28515625" customWidth="1"/>
    <col min="8880" max="8880" width="10.7109375" customWidth="1"/>
    <col min="8881" max="8881" width="13.85546875" bestFit="1" customWidth="1"/>
    <col min="8882" max="8882" width="11.7109375" customWidth="1"/>
  </cols>
  <sheetData>
    <row r="2" spans="1:19" ht="22.5">
      <c r="A2" s="804" t="s">
        <v>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  <c r="S2" s="804"/>
    </row>
    <row r="3" spans="1:19" ht="18">
      <c r="A3" s="805" t="s">
        <v>1</v>
      </c>
      <c r="B3" s="805"/>
      <c r="C3" s="805"/>
      <c r="D3" s="805"/>
      <c r="E3" s="805"/>
      <c r="F3" s="805"/>
      <c r="G3" s="805"/>
      <c r="H3" s="805"/>
      <c r="I3" s="805"/>
      <c r="J3" s="805"/>
      <c r="K3" s="805"/>
      <c r="L3" s="805"/>
      <c r="M3" s="805"/>
      <c r="N3" s="805"/>
      <c r="O3" s="805"/>
      <c r="P3" s="805"/>
      <c r="Q3" s="805"/>
      <c r="R3" s="805"/>
      <c r="S3" s="805"/>
    </row>
    <row r="4" spans="1:19" ht="18">
      <c r="A4" s="806" t="s">
        <v>2</v>
      </c>
      <c r="B4" s="806"/>
      <c r="C4" s="806"/>
      <c r="D4" s="806"/>
      <c r="E4" s="806"/>
      <c r="F4" s="806"/>
      <c r="G4" s="806"/>
      <c r="H4" s="806"/>
      <c r="I4" s="806"/>
      <c r="J4" s="806"/>
      <c r="K4" s="806"/>
      <c r="L4" s="806"/>
      <c r="M4" s="806"/>
      <c r="N4" s="806"/>
      <c r="O4" s="806"/>
      <c r="P4" s="806"/>
      <c r="Q4" s="806"/>
      <c r="R4" s="806"/>
      <c r="S4" s="806"/>
    </row>
    <row r="5" spans="1:19" ht="18.75">
      <c r="A5" s="807" t="s">
        <v>1654</v>
      </c>
      <c r="B5" s="807"/>
      <c r="C5" s="807"/>
      <c r="D5" s="4"/>
      <c r="E5" s="4"/>
      <c r="F5" s="4"/>
      <c r="G5" s="4"/>
      <c r="H5" s="4"/>
      <c r="I5" s="4"/>
      <c r="J5" s="4"/>
      <c r="K5" s="4"/>
      <c r="L5" s="174"/>
      <c r="M5" s="13"/>
      <c r="N5" s="13"/>
      <c r="O5" s="13"/>
      <c r="P5" s="13"/>
      <c r="Q5" s="13"/>
      <c r="R5" s="81"/>
      <c r="S5" s="762"/>
    </row>
    <row r="6" spans="1:19" ht="18.75">
      <c r="A6" s="15" t="s">
        <v>373</v>
      </c>
      <c r="B6" s="15"/>
      <c r="C6" s="15"/>
      <c r="D6" s="12"/>
      <c r="E6" s="12"/>
      <c r="F6" s="12"/>
      <c r="G6" s="12"/>
      <c r="H6" s="9"/>
      <c r="I6" s="9"/>
      <c r="J6" s="9"/>
      <c r="K6" s="9"/>
      <c r="L6" s="15"/>
      <c r="M6" s="13"/>
      <c r="N6" s="13"/>
      <c r="O6" s="13"/>
      <c r="P6" s="13"/>
      <c r="Q6" s="13"/>
      <c r="R6" s="81"/>
      <c r="S6" s="762"/>
    </row>
    <row r="7" spans="1:19" ht="18">
      <c r="A7" s="15" t="s">
        <v>1854</v>
      </c>
      <c r="B7" s="12"/>
      <c r="C7" s="175"/>
      <c r="D7" s="12"/>
      <c r="E7" s="12"/>
      <c r="F7" s="12"/>
      <c r="G7" s="12"/>
      <c r="H7" s="12"/>
      <c r="I7" s="12"/>
      <c r="J7" s="12"/>
      <c r="K7" s="12"/>
      <c r="L7" s="15"/>
      <c r="M7" s="763"/>
      <c r="N7" s="763"/>
      <c r="O7" s="763"/>
      <c r="P7" s="763"/>
      <c r="Q7" s="763"/>
      <c r="R7" s="764"/>
      <c r="S7" s="765"/>
    </row>
    <row r="8" spans="1:19" ht="18">
      <c r="A8" s="12" t="s">
        <v>1330</v>
      </c>
      <c r="B8" s="12"/>
      <c r="C8" s="175"/>
      <c r="D8" s="12"/>
      <c r="E8" s="12"/>
      <c r="F8" s="12"/>
      <c r="G8" s="12"/>
      <c r="H8" s="15"/>
      <c r="I8" s="15"/>
      <c r="J8" s="15"/>
      <c r="K8" s="15"/>
      <c r="L8" s="12"/>
      <c r="M8" s="763"/>
      <c r="N8" s="763"/>
      <c r="O8" s="763"/>
      <c r="P8" s="763"/>
      <c r="Q8" s="763"/>
      <c r="R8" s="764"/>
      <c r="S8" s="765"/>
    </row>
    <row r="9" spans="1:19" ht="36.75" customHeight="1">
      <c r="A9" s="841" t="s">
        <v>1655</v>
      </c>
      <c r="B9" s="841"/>
      <c r="C9" s="841"/>
      <c r="D9" s="4"/>
      <c r="E9" s="4"/>
      <c r="F9" s="4"/>
      <c r="G9" s="4"/>
      <c r="H9" s="4"/>
      <c r="I9" s="4"/>
      <c r="J9" s="4"/>
      <c r="K9" s="4"/>
      <c r="L9" s="174"/>
      <c r="M9" s="763"/>
      <c r="N9" s="763"/>
      <c r="O9" s="763"/>
      <c r="P9" s="763"/>
      <c r="Q9" s="763"/>
      <c r="R9" s="764"/>
      <c r="S9" s="765"/>
    </row>
    <row r="10" spans="1:19" s="630" customFormat="1">
      <c r="A10" s="838" t="s">
        <v>376</v>
      </c>
      <c r="B10" s="838" t="s">
        <v>10</v>
      </c>
      <c r="C10" s="838" t="s">
        <v>378</v>
      </c>
      <c r="D10" s="832" t="s">
        <v>379</v>
      </c>
      <c r="E10" s="833"/>
      <c r="F10" s="834"/>
      <c r="G10" s="832" t="s">
        <v>13</v>
      </c>
      <c r="H10" s="833"/>
      <c r="I10" s="834"/>
      <c r="J10" s="832" t="s">
        <v>14</v>
      </c>
      <c r="K10" s="833"/>
      <c r="L10" s="834"/>
      <c r="M10" s="832" t="s">
        <v>15</v>
      </c>
      <c r="N10" s="833"/>
      <c r="O10" s="834"/>
      <c r="P10" s="835" t="s">
        <v>380</v>
      </c>
      <c r="Q10" s="836"/>
      <c r="R10" s="837"/>
      <c r="S10" s="838" t="s">
        <v>17</v>
      </c>
    </row>
    <row r="11" spans="1:19" s="630" customFormat="1" ht="26.25" customHeight="1">
      <c r="A11" s="839"/>
      <c r="B11" s="839"/>
      <c r="C11" s="839"/>
      <c r="D11" s="694" t="s">
        <v>18</v>
      </c>
      <c r="E11" s="694" t="s">
        <v>19</v>
      </c>
      <c r="F11" s="694" t="s">
        <v>20</v>
      </c>
      <c r="G11" s="694" t="s">
        <v>21</v>
      </c>
      <c r="H11" s="694" t="s">
        <v>22</v>
      </c>
      <c r="I11" s="694" t="s">
        <v>23</v>
      </c>
      <c r="J11" s="694" t="s">
        <v>24</v>
      </c>
      <c r="K11" s="694" t="s">
        <v>25</v>
      </c>
      <c r="L11" s="694" t="s">
        <v>26</v>
      </c>
      <c r="M11" s="694" t="s">
        <v>27</v>
      </c>
      <c r="N11" s="694" t="s">
        <v>28</v>
      </c>
      <c r="O11" s="694" t="s">
        <v>29</v>
      </c>
      <c r="P11" s="694" t="s">
        <v>30</v>
      </c>
      <c r="Q11" s="694" t="s">
        <v>382</v>
      </c>
      <c r="R11" s="694" t="s">
        <v>32</v>
      </c>
      <c r="S11" s="839"/>
    </row>
    <row r="12" spans="1:19" ht="42.75">
      <c r="A12" s="83" t="s">
        <v>1656</v>
      </c>
      <c r="B12" s="83" t="s">
        <v>1657</v>
      </c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 t="s">
        <v>1658</v>
      </c>
    </row>
    <row r="13" spans="1:19" s="109" customFormat="1" ht="49.5">
      <c r="A13" s="504" t="s">
        <v>1659</v>
      </c>
      <c r="B13" s="504" t="s">
        <v>1660</v>
      </c>
      <c r="C13" s="695" t="s">
        <v>1661</v>
      </c>
      <c r="D13" s="148">
        <v>5</v>
      </c>
      <c r="E13" s="148">
        <v>6</v>
      </c>
      <c r="F13" s="148">
        <v>6</v>
      </c>
      <c r="G13" s="148">
        <v>6</v>
      </c>
      <c r="H13" s="148">
        <v>6</v>
      </c>
      <c r="I13" s="148">
        <v>6</v>
      </c>
      <c r="J13" s="148">
        <v>7</v>
      </c>
      <c r="K13" s="148">
        <v>5</v>
      </c>
      <c r="L13" s="148">
        <v>6</v>
      </c>
      <c r="M13" s="148">
        <v>6</v>
      </c>
      <c r="N13" s="148">
        <v>5</v>
      </c>
      <c r="O13" s="148">
        <v>4</v>
      </c>
      <c r="P13" s="696"/>
      <c r="Q13" s="696"/>
      <c r="R13" s="696"/>
      <c r="S13" s="625"/>
    </row>
    <row r="14" spans="1:19" ht="49.5">
      <c r="A14" s="149" t="s">
        <v>1662</v>
      </c>
      <c r="B14" s="591" t="s">
        <v>1663</v>
      </c>
      <c r="C14" s="591" t="s">
        <v>1661</v>
      </c>
      <c r="D14" s="148">
        <v>5</v>
      </c>
      <c r="E14" s="148">
        <v>6</v>
      </c>
      <c r="F14" s="148">
        <v>6</v>
      </c>
      <c r="G14" s="148">
        <v>6</v>
      </c>
      <c r="H14" s="148">
        <v>6</v>
      </c>
      <c r="I14" s="148">
        <v>6</v>
      </c>
      <c r="J14" s="148">
        <v>7</v>
      </c>
      <c r="K14" s="148">
        <v>5</v>
      </c>
      <c r="L14" s="148">
        <v>6</v>
      </c>
      <c r="M14" s="148">
        <v>6</v>
      </c>
      <c r="N14" s="148">
        <v>5</v>
      </c>
      <c r="O14" s="148">
        <v>4</v>
      </c>
      <c r="P14" s="697"/>
      <c r="Q14" s="698"/>
      <c r="R14" s="699"/>
      <c r="S14" s="625"/>
    </row>
    <row r="15" spans="1:19" ht="66">
      <c r="A15" s="86" t="s">
        <v>1664</v>
      </c>
      <c r="B15" s="140" t="s">
        <v>1665</v>
      </c>
      <c r="C15" s="140" t="s">
        <v>1666</v>
      </c>
      <c r="D15" s="193">
        <v>5</v>
      </c>
      <c r="E15" s="193">
        <v>5</v>
      </c>
      <c r="F15" s="148">
        <v>5</v>
      </c>
      <c r="G15" s="148">
        <v>5</v>
      </c>
      <c r="H15" s="193">
        <v>5</v>
      </c>
      <c r="I15" s="148">
        <v>5</v>
      </c>
      <c r="J15" s="148">
        <v>5</v>
      </c>
      <c r="K15" s="193">
        <v>5</v>
      </c>
      <c r="L15" s="148">
        <v>5</v>
      </c>
      <c r="M15" s="148">
        <v>5</v>
      </c>
      <c r="N15" s="148">
        <v>5</v>
      </c>
      <c r="O15" s="193">
        <v>5</v>
      </c>
      <c r="P15" s="364"/>
      <c r="Q15" s="700"/>
      <c r="R15" s="701"/>
      <c r="S15" s="191"/>
    </row>
    <row r="16" spans="1:19" ht="66">
      <c r="A16" s="149" t="s">
        <v>1667</v>
      </c>
      <c r="B16" s="591" t="s">
        <v>1668</v>
      </c>
      <c r="C16" s="591" t="s">
        <v>926</v>
      </c>
      <c r="D16" s="148">
        <v>1</v>
      </c>
      <c r="E16" s="148">
        <v>1</v>
      </c>
      <c r="F16" s="148">
        <v>1</v>
      </c>
      <c r="G16" s="148">
        <v>1</v>
      </c>
      <c r="H16" s="148">
        <v>1</v>
      </c>
      <c r="I16" s="148">
        <v>1</v>
      </c>
      <c r="J16" s="148">
        <v>1</v>
      </c>
      <c r="K16" s="148">
        <v>1</v>
      </c>
      <c r="L16" s="148">
        <v>1</v>
      </c>
      <c r="M16" s="148">
        <v>1</v>
      </c>
      <c r="N16" s="148">
        <v>1</v>
      </c>
      <c r="O16" s="148">
        <v>1</v>
      </c>
      <c r="P16" s="364"/>
      <c r="Q16" s="700"/>
      <c r="R16" s="701"/>
      <c r="S16" s="191"/>
    </row>
    <row r="17" spans="1:19" ht="39.75" customHeight="1">
      <c r="A17" s="199" t="s">
        <v>1669</v>
      </c>
      <c r="B17" s="637" t="s">
        <v>740</v>
      </c>
      <c r="C17" s="637" t="s">
        <v>1670</v>
      </c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364"/>
      <c r="Q17" s="702"/>
      <c r="R17" s="703"/>
      <c r="S17" s="191"/>
    </row>
    <row r="18" spans="1:19" ht="33">
      <c r="A18" s="149" t="s">
        <v>1671</v>
      </c>
      <c r="B18" s="591" t="s">
        <v>344</v>
      </c>
      <c r="C18" s="591" t="s">
        <v>1672</v>
      </c>
      <c r="D18" s="208"/>
      <c r="E18" s="148">
        <v>3</v>
      </c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704">
        <v>15300</v>
      </c>
      <c r="Q18" s="700"/>
      <c r="R18" s="701"/>
      <c r="S18" s="191"/>
    </row>
    <row r="19" spans="1:19" ht="33">
      <c r="A19" s="149" t="s">
        <v>1673</v>
      </c>
      <c r="B19" s="591" t="s">
        <v>1674</v>
      </c>
      <c r="C19" s="591" t="s">
        <v>1675</v>
      </c>
      <c r="D19" s="208"/>
      <c r="E19" s="148">
        <v>2</v>
      </c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704">
        <v>130000</v>
      </c>
      <c r="Q19" s="700"/>
      <c r="R19" s="701"/>
      <c r="S19" s="191"/>
    </row>
    <row r="20" spans="1:19" ht="33">
      <c r="A20" s="149" t="s">
        <v>1676</v>
      </c>
      <c r="B20" s="591" t="s">
        <v>1677</v>
      </c>
      <c r="C20" s="591" t="s">
        <v>989</v>
      </c>
      <c r="D20" s="208"/>
      <c r="E20" s="148">
        <v>1</v>
      </c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704">
        <v>120000</v>
      </c>
      <c r="Q20" s="700"/>
      <c r="R20" s="701"/>
      <c r="S20" s="191"/>
    </row>
    <row r="21" spans="1:19" ht="49.5">
      <c r="A21" s="149" t="s">
        <v>1678</v>
      </c>
      <c r="B21" s="591" t="s">
        <v>1679</v>
      </c>
      <c r="C21" s="591" t="s">
        <v>1680</v>
      </c>
      <c r="D21" s="208"/>
      <c r="E21" s="148">
        <v>5</v>
      </c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704">
        <v>61300</v>
      </c>
      <c r="Q21" s="700"/>
      <c r="R21" s="701"/>
      <c r="S21" s="191"/>
    </row>
    <row r="22" spans="1:19" ht="49.5">
      <c r="A22" s="149" t="s">
        <v>1681</v>
      </c>
      <c r="B22" s="591" t="s">
        <v>1682</v>
      </c>
      <c r="C22" s="591" t="s">
        <v>1683</v>
      </c>
      <c r="D22" s="208"/>
      <c r="E22" s="148">
        <v>2</v>
      </c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704">
        <v>13400</v>
      </c>
      <c r="Q22" s="700"/>
      <c r="R22" s="701"/>
      <c r="S22" s="191"/>
    </row>
    <row r="23" spans="1:19" ht="33">
      <c r="A23" s="199" t="s">
        <v>1684</v>
      </c>
      <c r="B23" s="140" t="s">
        <v>1685</v>
      </c>
      <c r="C23" s="140" t="s">
        <v>193</v>
      </c>
      <c r="D23" s="208"/>
      <c r="E23" s="208"/>
      <c r="F23" s="148">
        <v>1</v>
      </c>
      <c r="G23" s="208"/>
      <c r="H23" s="208"/>
      <c r="I23" s="208"/>
      <c r="J23" s="208"/>
      <c r="K23" s="208"/>
      <c r="L23" s="208"/>
      <c r="M23" s="148">
        <v>1</v>
      </c>
      <c r="N23" s="208"/>
      <c r="O23" s="208"/>
      <c r="P23" s="364"/>
      <c r="Q23" s="700"/>
      <c r="R23" s="701"/>
      <c r="S23" s="191"/>
    </row>
    <row r="24" spans="1:19" ht="49.5">
      <c r="A24" s="149" t="s">
        <v>1686</v>
      </c>
      <c r="B24" s="591" t="s">
        <v>1687</v>
      </c>
      <c r="C24" s="591" t="s">
        <v>1688</v>
      </c>
      <c r="D24" s="705"/>
      <c r="E24" s="705"/>
      <c r="F24" s="148">
        <v>1</v>
      </c>
      <c r="G24" s="705"/>
      <c r="H24" s="705"/>
      <c r="I24" s="705"/>
      <c r="J24" s="705"/>
      <c r="K24" s="148">
        <v>1</v>
      </c>
      <c r="L24" s="705"/>
      <c r="M24" s="705"/>
      <c r="N24" s="705"/>
      <c r="O24" s="705"/>
      <c r="P24" s="706"/>
      <c r="Q24" s="627"/>
      <c r="R24" s="628"/>
      <c r="S24" s="191"/>
    </row>
    <row r="25" spans="1:19" ht="49.5">
      <c r="A25" s="149" t="s">
        <v>1689</v>
      </c>
      <c r="B25" s="591" t="s">
        <v>1690</v>
      </c>
      <c r="C25" s="591" t="s">
        <v>1691</v>
      </c>
      <c r="D25" s="705"/>
      <c r="E25" s="705"/>
      <c r="F25" s="148">
        <v>1</v>
      </c>
      <c r="G25" s="705"/>
      <c r="H25" s="705"/>
      <c r="I25" s="705"/>
      <c r="J25" s="705"/>
      <c r="K25" s="208"/>
      <c r="L25" s="705"/>
      <c r="M25" s="705"/>
      <c r="N25" s="705"/>
      <c r="O25" s="705"/>
      <c r="P25" s="706"/>
      <c r="Q25" s="627"/>
      <c r="R25" s="628"/>
      <c r="S25" s="191"/>
    </row>
    <row r="26" spans="1:19" ht="49.5">
      <c r="A26" s="149" t="s">
        <v>1692</v>
      </c>
      <c r="B26" s="591" t="s">
        <v>1693</v>
      </c>
      <c r="C26" s="591" t="s">
        <v>1694</v>
      </c>
      <c r="D26" s="707">
        <v>1</v>
      </c>
      <c r="E26" s="705"/>
      <c r="F26" s="208"/>
      <c r="G26" s="705"/>
      <c r="H26" s="705"/>
      <c r="I26" s="705"/>
      <c r="J26" s="705"/>
      <c r="K26" s="208"/>
      <c r="L26" s="705"/>
      <c r="M26" s="705"/>
      <c r="N26" s="705"/>
      <c r="O26" s="705"/>
      <c r="P26" s="706"/>
      <c r="Q26" s="627"/>
      <c r="R26" s="628"/>
      <c r="S26" s="191"/>
    </row>
    <row r="27" spans="1:19" ht="49.5">
      <c r="A27" s="149" t="s">
        <v>1695</v>
      </c>
      <c r="B27" s="591" t="s">
        <v>1696</v>
      </c>
      <c r="C27" s="591" t="s">
        <v>1697</v>
      </c>
      <c r="D27" s="707">
        <v>1</v>
      </c>
      <c r="E27" s="705"/>
      <c r="F27" s="208"/>
      <c r="G27" s="705"/>
      <c r="H27" s="705"/>
      <c r="I27" s="705"/>
      <c r="J27" s="705"/>
      <c r="K27" s="208"/>
      <c r="L27" s="705"/>
      <c r="M27" s="705"/>
      <c r="N27" s="705"/>
      <c r="O27" s="705"/>
      <c r="P27" s="706"/>
      <c r="Q27" s="627"/>
      <c r="R27" s="628"/>
      <c r="S27" s="191"/>
    </row>
    <row r="28" spans="1:19" ht="33">
      <c r="A28" s="149" t="s">
        <v>1698</v>
      </c>
      <c r="B28" s="591" t="s">
        <v>1699</v>
      </c>
      <c r="C28" s="591" t="s">
        <v>1700</v>
      </c>
      <c r="D28" s="707">
        <v>3</v>
      </c>
      <c r="E28" s="707">
        <v>3</v>
      </c>
      <c r="F28" s="148">
        <v>3</v>
      </c>
      <c r="G28" s="707">
        <v>3</v>
      </c>
      <c r="H28" s="707">
        <v>3</v>
      </c>
      <c r="I28" s="707">
        <v>3</v>
      </c>
      <c r="J28" s="707">
        <v>3</v>
      </c>
      <c r="K28" s="148">
        <v>3</v>
      </c>
      <c r="L28" s="707">
        <v>3</v>
      </c>
      <c r="M28" s="707">
        <v>3</v>
      </c>
      <c r="N28" s="707">
        <v>3</v>
      </c>
      <c r="O28" s="707">
        <v>3</v>
      </c>
      <c r="P28" s="364"/>
      <c r="Q28" s="627"/>
      <c r="R28" s="628"/>
      <c r="S28" s="191"/>
    </row>
    <row r="29" spans="1:19">
      <c r="P29" s="772">
        <f>SUM(P13:P28)</f>
        <v>340000</v>
      </c>
    </row>
    <row r="30" spans="1:19">
      <c r="P30" s="708"/>
    </row>
    <row r="31" spans="1:19">
      <c r="P31" s="708"/>
    </row>
    <row r="33" spans="16:16">
      <c r="P33" s="708"/>
    </row>
  </sheetData>
  <mergeCells count="14">
    <mergeCell ref="J10:L10"/>
    <mergeCell ref="M10:O10"/>
    <mergeCell ref="P10:R10"/>
    <mergeCell ref="S10:S11"/>
    <mergeCell ref="A2:S2"/>
    <mergeCell ref="A3:S3"/>
    <mergeCell ref="A4:S4"/>
    <mergeCell ref="A5:C5"/>
    <mergeCell ref="A9:C9"/>
    <mergeCell ref="A10:A11"/>
    <mergeCell ref="B10:B11"/>
    <mergeCell ref="C10:C11"/>
    <mergeCell ref="D10:F10"/>
    <mergeCell ref="G10:I10"/>
  </mergeCells>
  <pageMargins left="0.17" right="0.17" top="0.75" bottom="0.75" header="0.3" footer="0.3"/>
  <pageSetup paperSize="5" scale="8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3"/>
  <sheetViews>
    <sheetView view="pageBreakPreview" zoomScale="60" zoomScaleNormal="100" workbookViewId="0">
      <selection activeCell="O14" sqref="O14"/>
    </sheetView>
  </sheetViews>
  <sheetFormatPr baseColWidth="10" defaultRowHeight="15"/>
  <cols>
    <col min="1" max="1" width="44.42578125" customWidth="1"/>
    <col min="2" max="2" width="22.5703125" customWidth="1"/>
    <col min="3" max="3" width="17.7109375" customWidth="1"/>
    <col min="4" max="4" width="5.5703125" customWidth="1"/>
    <col min="5" max="5" width="6.7109375" customWidth="1"/>
    <col min="6" max="6" width="6.42578125" customWidth="1"/>
    <col min="7" max="7" width="5.85546875" customWidth="1"/>
    <col min="8" max="8" width="6.140625" customWidth="1"/>
    <col min="9" max="9" width="5" customWidth="1"/>
    <col min="10" max="10" width="7.28515625" customWidth="1"/>
    <col min="11" max="11" width="7.42578125" customWidth="1"/>
    <col min="12" max="12" width="7.7109375" customWidth="1"/>
    <col min="13" max="13" width="5.28515625" customWidth="1"/>
    <col min="14" max="14" width="7.140625" customWidth="1"/>
    <col min="15" max="15" width="5.28515625" customWidth="1"/>
    <col min="16" max="16" width="19.5703125" customWidth="1"/>
  </cols>
  <sheetData>
    <row r="1" spans="1:19" ht="22.5">
      <c r="A1" s="804" t="s">
        <v>0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  <c r="S1" s="804"/>
    </row>
    <row r="2" spans="1:19" ht="18.75" thickBot="1">
      <c r="A2" s="805" t="s">
        <v>1</v>
      </c>
      <c r="B2" s="805"/>
      <c r="C2" s="805"/>
      <c r="D2" s="805"/>
      <c r="E2" s="805"/>
      <c r="F2" s="805"/>
      <c r="G2" s="805"/>
      <c r="H2" s="805"/>
      <c r="I2" s="805"/>
      <c r="J2" s="805"/>
      <c r="K2" s="805"/>
      <c r="L2" s="805"/>
      <c r="M2" s="805"/>
      <c r="N2" s="805"/>
      <c r="O2" s="805"/>
      <c r="P2" s="805"/>
      <c r="Q2" s="805"/>
      <c r="R2" s="805"/>
      <c r="S2" s="805"/>
    </row>
    <row r="3" spans="1:19" ht="18.75" thickBot="1">
      <c r="A3" s="845" t="s">
        <v>2</v>
      </c>
      <c r="B3" s="846"/>
      <c r="C3" s="846"/>
      <c r="D3" s="846"/>
      <c r="E3" s="846"/>
      <c r="F3" s="846"/>
      <c r="G3" s="846"/>
      <c r="H3" s="846"/>
      <c r="I3" s="846"/>
      <c r="J3" s="846"/>
      <c r="K3" s="846"/>
      <c r="L3" s="846"/>
      <c r="M3" s="846"/>
      <c r="N3" s="846"/>
      <c r="O3" s="846"/>
      <c r="P3" s="846"/>
      <c r="Q3" s="846"/>
      <c r="R3" s="846"/>
      <c r="S3" s="847"/>
    </row>
    <row r="4" spans="1:19" ht="18.75">
      <c r="A4" s="807" t="s">
        <v>130</v>
      </c>
      <c r="B4" s="807"/>
      <c r="C4" s="807"/>
      <c r="D4" s="4"/>
      <c r="E4" s="4"/>
      <c r="F4" s="4"/>
      <c r="G4" s="4"/>
      <c r="H4" s="4"/>
      <c r="I4" s="4"/>
      <c r="J4" s="13"/>
      <c r="K4" s="13"/>
      <c r="L4" s="13"/>
      <c r="M4" s="13"/>
      <c r="N4" s="13"/>
      <c r="O4" s="13"/>
      <c r="P4" s="13"/>
      <c r="Q4" s="13"/>
      <c r="R4" s="13"/>
      <c r="S4" s="13"/>
    </row>
    <row r="5" spans="1:19" ht="17.25">
      <c r="A5" s="15" t="s">
        <v>373</v>
      </c>
      <c r="B5" s="15"/>
      <c r="C5" s="15"/>
      <c r="D5" s="12"/>
      <c r="E5" s="12"/>
      <c r="F5" s="12"/>
      <c r="G5" s="12"/>
      <c r="H5" s="9"/>
      <c r="I5" s="9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1:19" ht="17.25">
      <c r="A6" s="15" t="s">
        <v>1765</v>
      </c>
      <c r="B6" s="12"/>
      <c r="C6" s="175"/>
      <c r="D6" s="12"/>
      <c r="E6" s="12"/>
      <c r="F6" s="12"/>
      <c r="G6" s="12"/>
      <c r="H6" s="12"/>
      <c r="I6" s="12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17.25">
      <c r="A7" s="12" t="s">
        <v>1330</v>
      </c>
      <c r="B7" s="12"/>
      <c r="C7" s="175"/>
      <c r="D7" s="12"/>
      <c r="E7" s="12"/>
      <c r="F7" s="12"/>
      <c r="G7" s="12"/>
      <c r="H7" s="15"/>
      <c r="I7" s="15"/>
      <c r="J7" s="13"/>
      <c r="K7" s="13"/>
      <c r="L7" s="13"/>
      <c r="M7" s="13"/>
      <c r="N7" s="13"/>
      <c r="O7" s="13"/>
      <c r="P7" s="13"/>
      <c r="Q7" s="13"/>
      <c r="R7" s="13"/>
      <c r="S7" s="13"/>
    </row>
    <row r="8" spans="1:19" ht="17.25">
      <c r="A8" s="15" t="s">
        <v>8</v>
      </c>
      <c r="B8" s="15"/>
      <c r="C8" s="15"/>
      <c r="D8" s="732"/>
      <c r="E8" s="732"/>
      <c r="F8" s="732"/>
      <c r="G8" s="732"/>
      <c r="H8" s="732"/>
      <c r="I8" s="4"/>
      <c r="J8" s="733"/>
      <c r="K8" s="733"/>
      <c r="L8" s="733"/>
      <c r="M8" s="733"/>
      <c r="N8" s="733"/>
      <c r="O8" s="733"/>
      <c r="P8" s="733"/>
      <c r="Q8" s="733"/>
      <c r="R8" s="733"/>
      <c r="S8" s="733"/>
    </row>
    <row r="9" spans="1:19" ht="15.75">
      <c r="A9" s="809" t="s">
        <v>138</v>
      </c>
      <c r="B9" s="809" t="s">
        <v>10</v>
      </c>
      <c r="C9" s="809" t="s">
        <v>11</v>
      </c>
      <c r="D9" s="811" t="s">
        <v>12</v>
      </c>
      <c r="E9" s="812"/>
      <c r="F9" s="813"/>
      <c r="G9" s="814" t="s">
        <v>13</v>
      </c>
      <c r="H9" s="814"/>
      <c r="I9" s="814"/>
      <c r="J9" s="814" t="s">
        <v>14</v>
      </c>
      <c r="K9" s="814"/>
      <c r="L9" s="814"/>
      <c r="M9" s="814" t="s">
        <v>15</v>
      </c>
      <c r="N9" s="814"/>
      <c r="O9" s="814"/>
      <c r="P9" s="814" t="s">
        <v>16</v>
      </c>
      <c r="Q9" s="814"/>
      <c r="R9" s="814"/>
      <c r="S9" s="809" t="s">
        <v>17</v>
      </c>
    </row>
    <row r="10" spans="1:19" ht="30">
      <c r="A10" s="843"/>
      <c r="B10" s="843"/>
      <c r="C10" s="843"/>
      <c r="D10" s="22" t="s">
        <v>18</v>
      </c>
      <c r="E10" s="22" t="s">
        <v>19</v>
      </c>
      <c r="F10" s="22" t="s">
        <v>20</v>
      </c>
      <c r="G10" s="22" t="s">
        <v>21</v>
      </c>
      <c r="H10" s="22" t="s">
        <v>22</v>
      </c>
      <c r="I10" s="22" t="s">
        <v>23</v>
      </c>
      <c r="J10" s="22" t="s">
        <v>24</v>
      </c>
      <c r="K10" s="22" t="s">
        <v>25</v>
      </c>
      <c r="L10" s="22" t="s">
        <v>26</v>
      </c>
      <c r="M10" s="22" t="s">
        <v>27</v>
      </c>
      <c r="N10" s="22" t="s">
        <v>28</v>
      </c>
      <c r="O10" s="22" t="s">
        <v>29</v>
      </c>
      <c r="P10" s="22" t="s">
        <v>30</v>
      </c>
      <c r="Q10" s="22" t="s">
        <v>1766</v>
      </c>
      <c r="R10" s="22" t="s">
        <v>32</v>
      </c>
      <c r="S10" s="843"/>
    </row>
    <row r="11" spans="1:19" ht="60.75" customHeight="1">
      <c r="A11" s="83" t="s">
        <v>1767</v>
      </c>
      <c r="B11" s="83" t="s">
        <v>1768</v>
      </c>
      <c r="C11" s="83" t="s">
        <v>1769</v>
      </c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620">
        <f>SUM(P12:P31)</f>
        <v>1411500</v>
      </c>
      <c r="Q11" s="83"/>
      <c r="R11" s="83"/>
      <c r="S11" s="83" t="s">
        <v>1770</v>
      </c>
    </row>
    <row r="12" spans="1:19" ht="56.25" customHeight="1">
      <c r="A12" s="734" t="s">
        <v>1771</v>
      </c>
      <c r="B12" s="735" t="s">
        <v>1768</v>
      </c>
      <c r="C12" s="736" t="s">
        <v>1772</v>
      </c>
      <c r="D12" s="737"/>
      <c r="E12" s="737"/>
      <c r="F12" s="738">
        <v>50</v>
      </c>
      <c r="G12" s="737"/>
      <c r="H12" s="737"/>
      <c r="I12" s="738">
        <v>50</v>
      </c>
      <c r="J12" s="737"/>
      <c r="K12" s="737"/>
      <c r="L12" s="460">
        <v>50</v>
      </c>
      <c r="M12" s="737"/>
      <c r="N12" s="737"/>
      <c r="O12" s="738">
        <v>50</v>
      </c>
      <c r="P12" s="739"/>
      <c r="Q12" s="655"/>
      <c r="R12" s="655"/>
      <c r="S12" s="458" t="s">
        <v>1770</v>
      </c>
    </row>
    <row r="13" spans="1:19" ht="68.25" customHeight="1">
      <c r="A13" s="140" t="s">
        <v>1773</v>
      </c>
      <c r="B13" s="140" t="s">
        <v>1774</v>
      </c>
      <c r="C13" s="740" t="s">
        <v>1775</v>
      </c>
      <c r="D13" s="741"/>
      <c r="E13" s="741"/>
      <c r="F13" s="742">
        <v>30</v>
      </c>
      <c r="G13" s="741"/>
      <c r="H13" s="741"/>
      <c r="I13" s="742">
        <v>30</v>
      </c>
      <c r="J13" s="741"/>
      <c r="K13" s="741"/>
      <c r="L13" s="193">
        <v>30</v>
      </c>
      <c r="M13" s="741"/>
      <c r="N13" s="741"/>
      <c r="O13" s="742">
        <v>30</v>
      </c>
      <c r="P13" s="743"/>
      <c r="Q13" s="621"/>
      <c r="R13" s="621"/>
      <c r="S13" s="663" t="s">
        <v>1770</v>
      </c>
    </row>
    <row r="14" spans="1:19" ht="169.5" customHeight="1">
      <c r="A14" s="140" t="s">
        <v>1776</v>
      </c>
      <c r="B14" s="140" t="s">
        <v>1777</v>
      </c>
      <c r="C14" s="86" t="s">
        <v>1778</v>
      </c>
      <c r="D14" s="663"/>
      <c r="E14" s="663"/>
      <c r="F14" s="193">
        <v>20</v>
      </c>
      <c r="G14" s="663"/>
      <c r="H14" s="663"/>
      <c r="I14" s="193">
        <v>20</v>
      </c>
      <c r="J14" s="663"/>
      <c r="K14" s="663"/>
      <c r="L14" s="193">
        <v>20</v>
      </c>
      <c r="M14" s="663"/>
      <c r="N14" s="663"/>
      <c r="O14" s="193">
        <v>20</v>
      </c>
      <c r="P14" s="743"/>
      <c r="Q14" s="621"/>
      <c r="R14" s="621"/>
      <c r="S14" s="663" t="s">
        <v>1770</v>
      </c>
    </row>
    <row r="15" spans="1:19" ht="33">
      <c r="A15" s="500" t="s">
        <v>1779</v>
      </c>
      <c r="B15" s="388" t="s">
        <v>1780</v>
      </c>
      <c r="C15" s="85" t="s">
        <v>1781</v>
      </c>
      <c r="D15" s="663"/>
      <c r="E15" s="193">
        <v>30</v>
      </c>
      <c r="F15" s="744"/>
      <c r="G15" s="349"/>
      <c r="H15" s="349"/>
      <c r="I15" s="744"/>
      <c r="J15" s="349"/>
      <c r="K15" s="349"/>
      <c r="L15" s="744"/>
      <c r="M15" s="349"/>
      <c r="N15" s="349"/>
      <c r="O15" s="744"/>
      <c r="P15" s="743">
        <f>'[4]PLANTILLA DE INSUMOS'!F6</f>
        <v>75000</v>
      </c>
      <c r="Q15" s="621"/>
      <c r="R15" s="621"/>
      <c r="S15" s="663"/>
    </row>
    <row r="16" spans="1:19" ht="45" customHeight="1">
      <c r="A16" s="637" t="s">
        <v>1782</v>
      </c>
      <c r="B16" s="637" t="s">
        <v>1783</v>
      </c>
      <c r="C16" s="637" t="s">
        <v>1784</v>
      </c>
      <c r="D16" s="591"/>
      <c r="E16" s="663"/>
      <c r="F16" s="741"/>
      <c r="G16" s="663"/>
      <c r="H16" s="663"/>
      <c r="I16" s="741"/>
      <c r="J16" s="663"/>
      <c r="K16" s="663"/>
      <c r="L16" s="741"/>
      <c r="M16" s="663"/>
      <c r="N16" s="663"/>
      <c r="O16" s="741"/>
      <c r="P16" s="743"/>
      <c r="Q16" s="621"/>
      <c r="R16" s="621"/>
      <c r="S16" s="663" t="s">
        <v>1770</v>
      </c>
    </row>
    <row r="17" spans="1:19" ht="75.75" customHeight="1">
      <c r="A17" s="388" t="s">
        <v>1785</v>
      </c>
      <c r="B17" s="388" t="s">
        <v>1786</v>
      </c>
      <c r="C17" s="745" t="s">
        <v>1784</v>
      </c>
      <c r="D17" s="591"/>
      <c r="E17" s="591"/>
      <c r="F17" s="744"/>
      <c r="G17" s="148">
        <v>1</v>
      </c>
      <c r="H17" s="140"/>
      <c r="I17" s="744"/>
      <c r="J17" s="140"/>
      <c r="K17" s="140"/>
      <c r="L17" s="744"/>
      <c r="M17" s="140"/>
      <c r="N17" s="191"/>
      <c r="O17" s="744"/>
      <c r="P17" s="743"/>
      <c r="Q17" s="621"/>
      <c r="R17" s="621"/>
      <c r="S17" s="663"/>
    </row>
    <row r="18" spans="1:19" ht="49.5">
      <c r="A18" s="388" t="s">
        <v>1787</v>
      </c>
      <c r="B18" s="388" t="s">
        <v>1788</v>
      </c>
      <c r="C18" s="745" t="s">
        <v>1789</v>
      </c>
      <c r="D18" s="663"/>
      <c r="E18" s="741"/>
      <c r="F18" s="744"/>
      <c r="G18" s="193">
        <v>1</v>
      </c>
      <c r="H18" s="349"/>
      <c r="I18" s="744"/>
      <c r="J18" s="349"/>
      <c r="K18" s="349"/>
      <c r="L18" s="744"/>
      <c r="M18" s="349"/>
      <c r="N18" s="349"/>
      <c r="O18" s="744"/>
      <c r="P18" s="743"/>
      <c r="Q18" s="621"/>
      <c r="R18" s="621"/>
      <c r="S18" s="663" t="s">
        <v>1770</v>
      </c>
    </row>
    <row r="19" spans="1:19" ht="66">
      <c r="A19" s="140" t="s">
        <v>1790</v>
      </c>
      <c r="B19" s="140" t="s">
        <v>1791</v>
      </c>
      <c r="C19" s="140" t="s">
        <v>1792</v>
      </c>
      <c r="D19" s="663"/>
      <c r="E19" s="663"/>
      <c r="F19" s="663"/>
      <c r="G19" s="193">
        <v>1</v>
      </c>
      <c r="H19" s="193">
        <v>1</v>
      </c>
      <c r="I19" s="193">
        <v>1</v>
      </c>
      <c r="J19" s="193">
        <v>1</v>
      </c>
      <c r="K19" s="663"/>
      <c r="L19" s="663"/>
      <c r="M19" s="663"/>
      <c r="N19" s="663"/>
      <c r="O19" s="663"/>
      <c r="P19" s="743"/>
      <c r="Q19" s="621"/>
      <c r="R19" s="621"/>
      <c r="S19" s="663"/>
    </row>
    <row r="20" spans="1:19" ht="49.5">
      <c r="A20" s="140" t="s">
        <v>1793</v>
      </c>
      <c r="B20" s="746" t="s">
        <v>1794</v>
      </c>
      <c r="C20" s="347" t="s">
        <v>1795</v>
      </c>
      <c r="D20" s="629"/>
      <c r="E20" s="629"/>
      <c r="F20" s="193">
        <v>20</v>
      </c>
      <c r="G20" s="348"/>
      <c r="H20" s="348"/>
      <c r="I20" s="193">
        <v>20</v>
      </c>
      <c r="J20" s="348"/>
      <c r="K20" s="348"/>
      <c r="L20" s="629"/>
      <c r="M20" s="629"/>
      <c r="N20" s="629"/>
      <c r="O20" s="629"/>
      <c r="P20" s="747"/>
      <c r="Q20" s="748"/>
      <c r="R20" s="748"/>
      <c r="S20" s="349"/>
    </row>
    <row r="21" spans="1:19" ht="42.75">
      <c r="A21" s="637" t="s">
        <v>1796</v>
      </c>
      <c r="B21" s="749" t="s">
        <v>590</v>
      </c>
      <c r="C21" s="750" t="s">
        <v>1797</v>
      </c>
      <c r="D21" s="751"/>
      <c r="E21" s="488">
        <v>20</v>
      </c>
      <c r="F21" s="193">
        <v>20</v>
      </c>
      <c r="G21" s="752"/>
      <c r="H21" s="752"/>
      <c r="I21" s="719"/>
      <c r="J21" s="751"/>
      <c r="K21" s="751"/>
      <c r="L21" s="629"/>
      <c r="M21" s="629"/>
      <c r="N21" s="629"/>
      <c r="O21" s="629"/>
      <c r="P21" s="747"/>
      <c r="Q21" s="748"/>
      <c r="R21" s="748"/>
      <c r="S21" s="349"/>
    </row>
    <row r="22" spans="1:19" ht="49.5">
      <c r="A22" s="140" t="s">
        <v>1798</v>
      </c>
      <c r="B22" s="746" t="s">
        <v>590</v>
      </c>
      <c r="C22" s="753" t="s">
        <v>1402</v>
      </c>
      <c r="D22" s="751"/>
      <c r="E22" s="488">
        <v>20</v>
      </c>
      <c r="F22" s="751"/>
      <c r="G22" s="751"/>
      <c r="H22" s="751"/>
      <c r="I22" s="629"/>
      <c r="J22" s="751"/>
      <c r="K22" s="751"/>
      <c r="L22" s="629"/>
      <c r="M22" s="629"/>
      <c r="N22" s="629"/>
      <c r="O22" s="629"/>
      <c r="P22" s="747"/>
      <c r="Q22" s="748"/>
      <c r="R22" s="748"/>
      <c r="S22" s="349"/>
    </row>
    <row r="23" spans="1:19" ht="49.5">
      <c r="A23" s="140" t="s">
        <v>1799</v>
      </c>
      <c r="B23" s="746" t="s">
        <v>590</v>
      </c>
      <c r="C23" s="753" t="s">
        <v>1402</v>
      </c>
      <c r="D23" s="751"/>
      <c r="E23" s="751"/>
      <c r="F23" s="488">
        <v>20</v>
      </c>
      <c r="G23" s="629"/>
      <c r="H23" s="751"/>
      <c r="I23" s="719"/>
      <c r="J23" s="752"/>
      <c r="K23" s="752"/>
      <c r="L23" s="629"/>
      <c r="M23" s="629"/>
      <c r="N23" s="629"/>
      <c r="O23" s="629"/>
      <c r="P23" s="747"/>
      <c r="Q23" s="748"/>
      <c r="R23" s="748"/>
      <c r="S23" s="349"/>
    </row>
    <row r="24" spans="1:19" ht="42.75" customHeight="1">
      <c r="A24" s="637" t="s">
        <v>1800</v>
      </c>
      <c r="B24" s="749" t="s">
        <v>847</v>
      </c>
      <c r="C24" s="749" t="s">
        <v>1801</v>
      </c>
      <c r="D24" s="488">
        <v>35</v>
      </c>
      <c r="E24" s="751"/>
      <c r="F24" s="629"/>
      <c r="G24" s="751"/>
      <c r="H24" s="488">
        <v>40</v>
      </c>
      <c r="I24" s="488">
        <v>10</v>
      </c>
      <c r="J24" s="488">
        <v>10</v>
      </c>
      <c r="K24" s="751"/>
      <c r="L24" s="488">
        <v>25</v>
      </c>
      <c r="M24" s="488">
        <v>25</v>
      </c>
      <c r="N24" s="488">
        <v>25</v>
      </c>
      <c r="O24" s="629"/>
      <c r="P24" s="747"/>
      <c r="Q24" s="748"/>
      <c r="R24" s="748"/>
      <c r="S24" s="663" t="s">
        <v>1770</v>
      </c>
    </row>
    <row r="25" spans="1:19" ht="49.5">
      <c r="A25" s="591" t="s">
        <v>1802</v>
      </c>
      <c r="B25" s="140" t="s">
        <v>1803</v>
      </c>
      <c r="C25" s="86" t="s">
        <v>1804</v>
      </c>
      <c r="D25" s="662"/>
      <c r="E25" s="591"/>
      <c r="F25" s="349"/>
      <c r="G25" s="140"/>
      <c r="H25" s="488">
        <v>10</v>
      </c>
      <c r="I25" s="488">
        <v>10</v>
      </c>
      <c r="J25" s="488">
        <v>10</v>
      </c>
      <c r="K25" s="140"/>
      <c r="L25" s="349"/>
      <c r="M25" s="140"/>
      <c r="N25" s="140"/>
      <c r="O25" s="349"/>
      <c r="P25" s="754">
        <f>'[4]PLANTILLA DE INSUMOS'!F8</f>
        <v>240000</v>
      </c>
      <c r="Q25" s="140"/>
      <c r="R25" s="140"/>
      <c r="S25" s="663" t="s">
        <v>1770</v>
      </c>
    </row>
    <row r="26" spans="1:19" ht="66">
      <c r="A26" s="591" t="s">
        <v>1805</v>
      </c>
      <c r="B26" s="140" t="s">
        <v>1806</v>
      </c>
      <c r="C26" s="86" t="s">
        <v>1807</v>
      </c>
      <c r="D26" s="591"/>
      <c r="E26" s="591"/>
      <c r="F26" s="349"/>
      <c r="G26" s="140"/>
      <c r="H26" s="662"/>
      <c r="I26" s="662"/>
      <c r="J26" s="662"/>
      <c r="K26" s="140"/>
      <c r="L26" s="488">
        <v>15</v>
      </c>
      <c r="M26" s="488">
        <v>15</v>
      </c>
      <c r="N26" s="488">
        <v>10</v>
      </c>
      <c r="O26" s="349"/>
      <c r="P26" s="754">
        <f>'[4]PLANTILLA DE INSUMOS'!F9</f>
        <v>270000</v>
      </c>
      <c r="Q26" s="140"/>
      <c r="R26" s="140"/>
      <c r="S26" s="663" t="s">
        <v>1770</v>
      </c>
    </row>
    <row r="27" spans="1:19" ht="49.5">
      <c r="A27" s="591" t="s">
        <v>1808</v>
      </c>
      <c r="B27" s="140" t="s">
        <v>1809</v>
      </c>
      <c r="C27" s="86" t="s">
        <v>1810</v>
      </c>
      <c r="D27" s="591"/>
      <c r="E27" s="591"/>
      <c r="F27" s="349"/>
      <c r="G27" s="140"/>
      <c r="H27" s="662"/>
      <c r="I27" s="662"/>
      <c r="J27" s="662"/>
      <c r="K27" s="140"/>
      <c r="L27" s="488">
        <v>10</v>
      </c>
      <c r="M27" s="488">
        <v>10</v>
      </c>
      <c r="N27" s="488">
        <v>10</v>
      </c>
      <c r="O27" s="349"/>
      <c r="P27" s="754">
        <f>'[4]PLANTILLA DE INSUMOS'!F10</f>
        <v>256500</v>
      </c>
      <c r="Q27" s="140"/>
      <c r="R27" s="140"/>
      <c r="S27" s="663" t="s">
        <v>1770</v>
      </c>
    </row>
    <row r="28" spans="1:19" ht="49.5">
      <c r="A28" s="591" t="s">
        <v>1811</v>
      </c>
      <c r="B28" s="388" t="s">
        <v>1812</v>
      </c>
      <c r="C28" s="85" t="s">
        <v>1813</v>
      </c>
      <c r="D28" s="663"/>
      <c r="E28" s="663"/>
      <c r="F28" s="744"/>
      <c r="G28" s="349"/>
      <c r="H28" s="193">
        <v>30</v>
      </c>
      <c r="I28" s="744"/>
      <c r="J28" s="349"/>
      <c r="K28" s="349"/>
      <c r="L28" s="744"/>
      <c r="M28" s="349"/>
      <c r="N28" s="349"/>
      <c r="O28" s="744"/>
      <c r="P28" s="743">
        <f>'[4]PLANTILLA DE INSUMOS'!F11</f>
        <v>120000</v>
      </c>
      <c r="Q28" s="621"/>
      <c r="R28" s="621"/>
      <c r="S28" s="663"/>
    </row>
    <row r="29" spans="1:19" ht="49.5">
      <c r="A29" s="591" t="s">
        <v>1814</v>
      </c>
      <c r="B29" s="140" t="s">
        <v>1815</v>
      </c>
      <c r="C29" s="140" t="s">
        <v>1816</v>
      </c>
      <c r="D29" s="663"/>
      <c r="E29" s="663"/>
      <c r="F29" s="744"/>
      <c r="G29" s="349"/>
      <c r="H29" s="193">
        <v>1</v>
      </c>
      <c r="I29" s="744"/>
      <c r="J29" s="349"/>
      <c r="K29" s="349"/>
      <c r="L29" s="744"/>
      <c r="M29" s="349"/>
      <c r="N29" s="349"/>
      <c r="O29" s="744"/>
      <c r="P29" s="743"/>
      <c r="Q29" s="621"/>
      <c r="R29" s="621"/>
      <c r="S29" s="663" t="s">
        <v>1770</v>
      </c>
    </row>
    <row r="30" spans="1:19" ht="49.5">
      <c r="A30" s="591" t="s">
        <v>1817</v>
      </c>
      <c r="B30" s="86" t="s">
        <v>1818</v>
      </c>
      <c r="C30" s="86" t="s">
        <v>1819</v>
      </c>
      <c r="D30" s="193">
        <v>20</v>
      </c>
      <c r="E30" s="349"/>
      <c r="F30" s="349"/>
      <c r="G30" s="349"/>
      <c r="H30" s="349"/>
      <c r="I30" s="744"/>
      <c r="J30" s="349"/>
      <c r="K30" s="349"/>
      <c r="L30" s="744"/>
      <c r="M30" s="349"/>
      <c r="N30" s="349"/>
      <c r="O30" s="744"/>
      <c r="P30" s="743"/>
      <c r="Q30" s="621"/>
      <c r="R30" s="621"/>
      <c r="S30" s="663"/>
    </row>
    <row r="31" spans="1:19" ht="49.5">
      <c r="A31" s="591" t="s">
        <v>1820</v>
      </c>
      <c r="B31" s="86" t="s">
        <v>1821</v>
      </c>
      <c r="C31" s="86" t="s">
        <v>1822</v>
      </c>
      <c r="D31" s="193">
        <v>15</v>
      </c>
      <c r="E31" s="349"/>
      <c r="F31" s="349"/>
      <c r="G31" s="349"/>
      <c r="H31" s="349"/>
      <c r="I31" s="744"/>
      <c r="J31" s="349"/>
      <c r="K31" s="349"/>
      <c r="L31" s="744"/>
      <c r="M31" s="349"/>
      <c r="N31" s="349"/>
      <c r="O31" s="744"/>
      <c r="P31" s="621">
        <f>'[4]PLANTILLA DE INSUMOS'!F12</f>
        <v>450000</v>
      </c>
      <c r="Q31" s="621"/>
      <c r="R31" s="621"/>
      <c r="S31" s="663"/>
    </row>
    <row r="32" spans="1:19" ht="57.75" thickBot="1">
      <c r="A32" s="83" t="s">
        <v>1823</v>
      </c>
      <c r="B32" s="83" t="s">
        <v>1824</v>
      </c>
      <c r="C32" s="83" t="s">
        <v>1825</v>
      </c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755">
        <f>SUM(P33:P42)</f>
        <v>3345700</v>
      </c>
      <c r="Q32" s="756"/>
      <c r="R32" s="756"/>
      <c r="S32" s="756" t="s">
        <v>1770</v>
      </c>
    </row>
    <row r="33" spans="1:19" ht="44.25" customHeight="1">
      <c r="A33" s="734" t="s">
        <v>1826</v>
      </c>
      <c r="B33" s="734" t="s">
        <v>1827</v>
      </c>
      <c r="C33" s="757" t="s">
        <v>1825</v>
      </c>
      <c r="D33" s="737"/>
      <c r="E33" s="737"/>
      <c r="F33" s="737"/>
      <c r="G33" s="737"/>
      <c r="H33" s="460">
        <v>1</v>
      </c>
      <c r="I33" s="737"/>
      <c r="J33" s="737"/>
      <c r="K33" s="737"/>
      <c r="L33" s="758"/>
      <c r="M33" s="458"/>
      <c r="N33" s="458"/>
      <c r="O33" s="758"/>
      <c r="P33" s="743"/>
      <c r="Q33" s="490"/>
      <c r="R33" s="490" t="s">
        <v>1828</v>
      </c>
      <c r="S33" s="759"/>
    </row>
    <row r="34" spans="1:19" ht="49.5">
      <c r="A34" s="140" t="s">
        <v>1829</v>
      </c>
      <c r="B34" s="140" t="s">
        <v>1830</v>
      </c>
      <c r="C34" s="86" t="s">
        <v>1831</v>
      </c>
      <c r="D34" s="663"/>
      <c r="E34" s="663"/>
      <c r="F34" s="663"/>
      <c r="G34" s="663"/>
      <c r="H34" s="193">
        <v>1</v>
      </c>
      <c r="I34" s="741"/>
      <c r="J34" s="663"/>
      <c r="K34" s="663"/>
      <c r="L34" s="744"/>
      <c r="M34" s="663"/>
      <c r="N34" s="663"/>
      <c r="O34" s="744"/>
      <c r="P34" s="743"/>
      <c r="Q34" s="621"/>
      <c r="R34" s="663"/>
      <c r="S34" s="719"/>
    </row>
    <row r="35" spans="1:19" ht="44.25" customHeight="1">
      <c r="A35" s="140" t="s">
        <v>1832</v>
      </c>
      <c r="B35" s="140" t="s">
        <v>1833</v>
      </c>
      <c r="C35" s="86" t="s">
        <v>1834</v>
      </c>
      <c r="D35" s="663"/>
      <c r="E35" s="193">
        <v>1</v>
      </c>
      <c r="F35" s="193">
        <v>1</v>
      </c>
      <c r="G35" s="193">
        <v>1</v>
      </c>
      <c r="H35" s="663"/>
      <c r="I35" s="663"/>
      <c r="J35" s="663"/>
      <c r="K35" s="663"/>
      <c r="L35" s="663"/>
      <c r="M35" s="663"/>
      <c r="N35" s="663"/>
      <c r="O35" s="663"/>
      <c r="P35" s="743"/>
      <c r="Q35" s="621"/>
      <c r="R35" s="621"/>
      <c r="S35" s="663"/>
    </row>
    <row r="36" spans="1:19" ht="33">
      <c r="A36" s="140" t="s">
        <v>1835</v>
      </c>
      <c r="B36" s="140" t="s">
        <v>1836</v>
      </c>
      <c r="C36" s="86" t="s">
        <v>1837</v>
      </c>
      <c r="D36" s="663"/>
      <c r="E36" s="663"/>
      <c r="F36" s="349"/>
      <c r="G36" s="663"/>
      <c r="H36" s="663"/>
      <c r="I36" s="744"/>
      <c r="J36" s="663"/>
      <c r="K36" s="663"/>
      <c r="L36" s="744"/>
      <c r="M36" s="193">
        <v>1</v>
      </c>
      <c r="N36" s="349"/>
      <c r="O36" s="744"/>
      <c r="P36" s="743"/>
      <c r="Q36" s="621"/>
      <c r="R36" s="621"/>
      <c r="S36" s="663" t="s">
        <v>1770</v>
      </c>
    </row>
    <row r="37" spans="1:19" ht="42.75">
      <c r="A37" s="637" t="s">
        <v>1838</v>
      </c>
      <c r="B37" s="637" t="s">
        <v>1839</v>
      </c>
      <c r="C37" s="637" t="s">
        <v>1840</v>
      </c>
      <c r="D37" s="663"/>
      <c r="E37" s="663"/>
      <c r="F37" s="193">
        <v>113</v>
      </c>
      <c r="G37" s="663"/>
      <c r="H37" s="663"/>
      <c r="I37" s="193">
        <v>114</v>
      </c>
      <c r="J37" s="663"/>
      <c r="K37" s="663"/>
      <c r="L37" s="193">
        <v>113</v>
      </c>
      <c r="M37" s="663"/>
      <c r="N37" s="663"/>
      <c r="O37" s="663"/>
      <c r="P37" s="743"/>
      <c r="Q37" s="621"/>
      <c r="R37" s="621"/>
      <c r="S37" s="663"/>
    </row>
    <row r="38" spans="1:19" ht="49.5">
      <c r="A38" s="591" t="s">
        <v>1841</v>
      </c>
      <c r="B38" s="140" t="s">
        <v>1842</v>
      </c>
      <c r="C38" s="86" t="s">
        <v>659</v>
      </c>
      <c r="D38" s="663"/>
      <c r="E38" s="349"/>
      <c r="F38" s="193">
        <v>1</v>
      </c>
      <c r="G38" s="349"/>
      <c r="H38" s="663"/>
      <c r="I38" s="663"/>
      <c r="J38" s="663"/>
      <c r="K38" s="663"/>
      <c r="L38" s="663"/>
      <c r="M38" s="663"/>
      <c r="N38" s="663"/>
      <c r="O38" s="663"/>
      <c r="P38" s="743">
        <f>'[4]PLANTILLA DE INSUMOS'!F16</f>
        <v>2056800</v>
      </c>
      <c r="Q38" s="621"/>
      <c r="R38" s="621"/>
      <c r="S38" s="663"/>
    </row>
    <row r="39" spans="1:19" ht="33">
      <c r="A39" s="486" t="s">
        <v>1843</v>
      </c>
      <c r="B39" s="140" t="s">
        <v>1844</v>
      </c>
      <c r="C39" s="86" t="s">
        <v>1845</v>
      </c>
      <c r="D39" s="663"/>
      <c r="E39" s="349"/>
      <c r="F39" s="193">
        <v>50</v>
      </c>
      <c r="G39" s="349"/>
      <c r="H39" s="663"/>
      <c r="I39" s="742">
        <v>50</v>
      </c>
      <c r="J39" s="663"/>
      <c r="K39" s="349"/>
      <c r="L39" s="193">
        <v>50</v>
      </c>
      <c r="M39" s="349"/>
      <c r="N39" s="349"/>
      <c r="O39" s="744"/>
      <c r="P39" s="743"/>
      <c r="Q39" s="621"/>
      <c r="R39" s="621"/>
      <c r="S39" s="663"/>
    </row>
    <row r="40" spans="1:19" ht="33" customHeight="1">
      <c r="A40" s="591" t="s">
        <v>1846</v>
      </c>
      <c r="B40" s="140" t="s">
        <v>1844</v>
      </c>
      <c r="C40" s="86" t="s">
        <v>1845</v>
      </c>
      <c r="D40" s="663"/>
      <c r="E40" s="349"/>
      <c r="F40" s="193"/>
      <c r="G40" s="349"/>
      <c r="H40" s="663"/>
      <c r="I40" s="742"/>
      <c r="J40" s="663"/>
      <c r="K40" s="349"/>
      <c r="L40" s="193"/>
      <c r="M40" s="349"/>
      <c r="N40" s="349"/>
      <c r="O40" s="744"/>
      <c r="P40" s="743">
        <f>'[4]PLANTILLA DE INSUMOS'!F19</f>
        <v>769500</v>
      </c>
      <c r="Q40" s="621"/>
      <c r="R40" s="621"/>
      <c r="S40" s="663"/>
    </row>
    <row r="41" spans="1:19" ht="45" customHeight="1">
      <c r="A41" s="591" t="s">
        <v>1847</v>
      </c>
      <c r="B41" s="140" t="s">
        <v>1848</v>
      </c>
      <c r="C41" s="86" t="s">
        <v>1849</v>
      </c>
      <c r="D41" s="663"/>
      <c r="E41" s="349"/>
      <c r="F41" s="349"/>
      <c r="G41" s="193">
        <v>20</v>
      </c>
      <c r="H41" s="744"/>
      <c r="I41" s="744"/>
      <c r="J41" s="193">
        <v>20</v>
      </c>
      <c r="K41" s="349"/>
      <c r="L41" s="744"/>
      <c r="M41" s="349"/>
      <c r="N41" s="349"/>
      <c r="O41" s="744"/>
      <c r="P41" s="743">
        <f>'[4]PLANTILLA DE INSUMOS'!F20</f>
        <v>148000</v>
      </c>
      <c r="Q41" s="621"/>
      <c r="R41" s="621"/>
      <c r="S41" s="663"/>
    </row>
    <row r="42" spans="1:19" ht="49.5">
      <c r="A42" s="591" t="s">
        <v>1850</v>
      </c>
      <c r="B42" s="140" t="s">
        <v>1851</v>
      </c>
      <c r="C42" s="86" t="s">
        <v>1852</v>
      </c>
      <c r="D42" s="663"/>
      <c r="E42" s="193">
        <v>50</v>
      </c>
      <c r="F42" s="193">
        <v>50</v>
      </c>
      <c r="G42" s="193">
        <v>50</v>
      </c>
      <c r="H42" s="663"/>
      <c r="I42" s="663"/>
      <c r="J42" s="663"/>
      <c r="K42" s="663"/>
      <c r="L42" s="663"/>
      <c r="M42" s="663"/>
      <c r="N42" s="663"/>
      <c r="O42" s="663"/>
      <c r="P42" s="743">
        <f>'[4]PLANTILLA DE INSUMOS'!F22</f>
        <v>371400</v>
      </c>
      <c r="Q42" s="621"/>
      <c r="R42" s="621"/>
      <c r="S42" s="663"/>
    </row>
    <row r="43" spans="1:19" ht="16.5">
      <c r="A43" s="844" t="s">
        <v>104</v>
      </c>
      <c r="B43" s="844"/>
      <c r="C43" s="844"/>
      <c r="D43" s="844"/>
      <c r="E43" s="844"/>
      <c r="F43" s="844"/>
      <c r="G43" s="844"/>
      <c r="H43" s="844"/>
      <c r="I43" s="844"/>
      <c r="J43" s="844"/>
      <c r="K43" s="844"/>
      <c r="L43" s="844"/>
      <c r="M43" s="844"/>
      <c r="N43" s="844"/>
      <c r="O43" s="844"/>
      <c r="P43" s="760">
        <f>P11+P32</f>
        <v>4757200</v>
      </c>
      <c r="Q43" s="152"/>
      <c r="R43" s="152"/>
      <c r="S43" s="152"/>
    </row>
  </sheetData>
  <mergeCells count="14">
    <mergeCell ref="M9:O9"/>
    <mergeCell ref="P9:R9"/>
    <mergeCell ref="S9:S10"/>
    <mergeCell ref="A43:O43"/>
    <mergeCell ref="A1:S1"/>
    <mergeCell ref="A2:S2"/>
    <mergeCell ref="A3:S3"/>
    <mergeCell ref="A4:C4"/>
    <mergeCell ref="A9:A10"/>
    <mergeCell ref="B9:B10"/>
    <mergeCell ref="C9:C10"/>
    <mergeCell ref="D9:F9"/>
    <mergeCell ref="G9:I9"/>
    <mergeCell ref="J9:L9"/>
  </mergeCells>
  <pageMargins left="0.17" right="0.17" top="0.75" bottom="0.75" header="0.3" footer="0.3"/>
  <pageSetup paperSize="5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79"/>
  <sheetViews>
    <sheetView view="pageBreakPreview" zoomScale="60" zoomScaleNormal="100" workbookViewId="0">
      <selection activeCell="Q6" sqref="Q6"/>
    </sheetView>
  </sheetViews>
  <sheetFormatPr baseColWidth="10" defaultColWidth="11.42578125" defaultRowHeight="15"/>
  <cols>
    <col min="1" max="1" width="55.85546875" customWidth="1"/>
    <col min="2" max="2" width="31.42578125" customWidth="1"/>
    <col min="3" max="3" width="24.28515625" customWidth="1"/>
    <col min="4" max="4" width="6" customWidth="1"/>
    <col min="5" max="5" width="5.85546875" customWidth="1"/>
    <col min="6" max="6" width="6.140625" customWidth="1"/>
    <col min="7" max="7" width="7" customWidth="1"/>
    <col min="8" max="8" width="6.5703125" customWidth="1"/>
    <col min="9" max="10" width="5.85546875" customWidth="1"/>
    <col min="11" max="11" width="6.140625" customWidth="1"/>
    <col min="12" max="12" width="5.42578125" customWidth="1"/>
    <col min="13" max="13" width="5.85546875" customWidth="1"/>
    <col min="14" max="14" width="5.42578125" customWidth="1"/>
    <col min="15" max="15" width="6.28515625" customWidth="1"/>
    <col min="16" max="16" width="21" customWidth="1"/>
    <col min="17" max="17" width="17.140625" customWidth="1"/>
    <col min="18" max="18" width="10.85546875" customWidth="1"/>
    <col min="19" max="19" width="23.5703125" customWidth="1"/>
  </cols>
  <sheetData>
    <row r="1" spans="1:19" ht="22.5">
      <c r="A1" s="804" t="s">
        <v>0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  <c r="S1" s="804"/>
    </row>
    <row r="2" spans="1:19" ht="18">
      <c r="A2" s="805" t="s">
        <v>1</v>
      </c>
      <c r="B2" s="805"/>
      <c r="C2" s="805"/>
      <c r="D2" s="805"/>
      <c r="E2" s="805"/>
      <c r="F2" s="805"/>
      <c r="G2" s="805"/>
      <c r="H2" s="805"/>
      <c r="I2" s="805"/>
      <c r="J2" s="805"/>
      <c r="K2" s="805"/>
      <c r="L2" s="805"/>
      <c r="M2" s="805"/>
      <c r="N2" s="805"/>
      <c r="O2" s="805"/>
      <c r="P2" s="805"/>
      <c r="Q2" s="805"/>
      <c r="R2" s="805"/>
      <c r="S2" s="805"/>
    </row>
    <row r="3" spans="1:19" ht="18">
      <c r="A3" s="806" t="s">
        <v>2</v>
      </c>
      <c r="B3" s="806"/>
      <c r="C3" s="806"/>
      <c r="D3" s="806"/>
      <c r="E3" s="806"/>
      <c r="F3" s="806"/>
      <c r="G3" s="806"/>
      <c r="H3" s="806"/>
      <c r="I3" s="806"/>
      <c r="J3" s="806"/>
      <c r="K3" s="806"/>
      <c r="L3" s="806"/>
      <c r="M3" s="806"/>
      <c r="N3" s="806"/>
      <c r="O3" s="806"/>
      <c r="P3" s="806"/>
      <c r="Q3" s="806"/>
      <c r="R3" s="806"/>
      <c r="S3" s="806"/>
    </row>
    <row r="4" spans="1:19" ht="18.75">
      <c r="A4" s="807" t="s">
        <v>823</v>
      </c>
      <c r="B4" s="807"/>
      <c r="C4" s="807"/>
      <c r="D4" s="3"/>
      <c r="E4" s="3"/>
      <c r="F4" s="3"/>
      <c r="G4" s="3"/>
      <c r="H4" s="3"/>
      <c r="I4" s="3"/>
      <c r="J4" s="848"/>
      <c r="K4" s="848"/>
      <c r="L4" s="848"/>
      <c r="M4" s="3"/>
      <c r="N4" s="3"/>
      <c r="O4" s="3"/>
      <c r="P4" s="3"/>
      <c r="Q4" s="4"/>
      <c r="R4" s="303"/>
      <c r="S4" s="5"/>
    </row>
    <row r="5" spans="1:19" ht="20.25">
      <c r="A5" s="15" t="s">
        <v>1857</v>
      </c>
      <c r="B5" s="15"/>
      <c r="C5" s="15"/>
      <c r="D5" s="7"/>
      <c r="E5" s="7"/>
      <c r="F5" s="7"/>
      <c r="G5" s="7"/>
      <c r="H5" s="8"/>
      <c r="I5" s="8"/>
      <c r="J5" s="6"/>
      <c r="K5" s="6"/>
      <c r="L5" s="6"/>
      <c r="M5" s="7"/>
      <c r="N5" s="7"/>
      <c r="O5" s="7"/>
      <c r="P5" s="7"/>
      <c r="Q5" s="9"/>
      <c r="R5" s="306"/>
      <c r="S5" s="5"/>
    </row>
    <row r="6" spans="1:19" s="518" customFormat="1" ht="18.75">
      <c r="A6" s="15" t="s">
        <v>824</v>
      </c>
      <c r="B6" s="12"/>
      <c r="C6" s="175"/>
      <c r="D6" s="7"/>
      <c r="E6" s="7"/>
      <c r="F6" s="7"/>
      <c r="G6" s="7"/>
      <c r="H6" s="7"/>
      <c r="I6" s="7"/>
      <c r="J6" s="6"/>
      <c r="K6" s="10"/>
      <c r="L6" s="11"/>
      <c r="M6" s="7"/>
      <c r="N6" s="7"/>
      <c r="O6" s="7"/>
      <c r="P6" s="7"/>
      <c r="Q6" s="515"/>
      <c r="R6" s="516"/>
      <c r="S6" s="517"/>
    </row>
    <row r="7" spans="1:19" s="518" customFormat="1" ht="18.75">
      <c r="A7" s="12" t="s">
        <v>825</v>
      </c>
      <c r="B7" s="12"/>
      <c r="C7" s="175"/>
      <c r="D7" s="7"/>
      <c r="E7" s="7"/>
      <c r="F7" s="7"/>
      <c r="G7" s="7"/>
      <c r="H7" s="14"/>
      <c r="I7" s="14"/>
      <c r="J7" s="10"/>
      <c r="K7" s="10"/>
      <c r="L7" s="11"/>
      <c r="M7" s="7"/>
      <c r="N7" s="7"/>
      <c r="O7" s="7"/>
      <c r="P7" s="7"/>
      <c r="Q7" s="515"/>
      <c r="R7" s="516"/>
      <c r="S7" s="517"/>
    </row>
    <row r="8" spans="1:19" s="16" customFormat="1" ht="18.75">
      <c r="A8" s="12" t="s">
        <v>826</v>
      </c>
      <c r="B8" s="12"/>
      <c r="C8" s="175"/>
      <c r="D8" s="3"/>
      <c r="E8" s="3"/>
      <c r="F8" s="3"/>
      <c r="G8" s="3"/>
      <c r="H8" s="3"/>
      <c r="I8" s="3"/>
      <c r="J8" s="848"/>
      <c r="K8" s="848"/>
      <c r="L8" s="848"/>
      <c r="M8" s="3"/>
      <c r="N8" s="3"/>
      <c r="O8" s="3"/>
      <c r="P8" s="3"/>
      <c r="Q8" s="15"/>
      <c r="R8" s="308"/>
      <c r="S8" s="309"/>
    </row>
    <row r="9" spans="1:19" s="16" customFormat="1" ht="18.75">
      <c r="A9" s="841" t="s">
        <v>7</v>
      </c>
      <c r="B9" s="851"/>
      <c r="C9" s="851"/>
      <c r="D9" s="3"/>
      <c r="E9" s="3"/>
      <c r="F9" s="3"/>
      <c r="G9" s="3"/>
      <c r="H9" s="3"/>
      <c r="I9" s="3"/>
      <c r="J9" s="848"/>
      <c r="K9" s="848"/>
      <c r="L9" s="848"/>
      <c r="M9" s="3"/>
      <c r="N9" s="3"/>
      <c r="O9" s="3"/>
      <c r="P9" s="3"/>
      <c r="Q9" s="15"/>
      <c r="R9" s="308"/>
      <c r="S9" s="309"/>
    </row>
    <row r="10" spans="1:19" s="16" customFormat="1" ht="18.75">
      <c r="A10" s="15" t="s">
        <v>8</v>
      </c>
      <c r="B10" s="15"/>
      <c r="C10" s="15"/>
      <c r="D10" s="15"/>
      <c r="E10" s="15"/>
      <c r="F10" s="7"/>
      <c r="G10" s="7"/>
      <c r="H10" s="8"/>
      <c r="I10" s="8"/>
      <c r="J10" s="6"/>
      <c r="K10" s="6"/>
      <c r="L10" s="6"/>
      <c r="M10" s="7"/>
      <c r="N10" s="7"/>
      <c r="O10" s="7"/>
      <c r="P10" s="7"/>
      <c r="Q10" s="15"/>
      <c r="R10" s="308"/>
      <c r="S10" s="309"/>
    </row>
    <row r="11" spans="1:19" ht="15.75">
      <c r="A11" s="849" t="s">
        <v>138</v>
      </c>
      <c r="B11" s="849" t="s">
        <v>10</v>
      </c>
      <c r="C11" s="849" t="s">
        <v>11</v>
      </c>
      <c r="D11" s="852" t="s">
        <v>12</v>
      </c>
      <c r="E11" s="852"/>
      <c r="F11" s="852"/>
      <c r="G11" s="814" t="s">
        <v>13</v>
      </c>
      <c r="H11" s="814"/>
      <c r="I11" s="814"/>
      <c r="J11" s="814" t="s">
        <v>14</v>
      </c>
      <c r="K11" s="814"/>
      <c r="L11" s="814"/>
      <c r="M11" s="814" t="s">
        <v>15</v>
      </c>
      <c r="N11" s="814"/>
      <c r="O11" s="814"/>
      <c r="P11" s="814" t="s">
        <v>16</v>
      </c>
      <c r="Q11" s="814"/>
      <c r="R11" s="814"/>
      <c r="S11" s="849" t="s">
        <v>17</v>
      </c>
    </row>
    <row r="12" spans="1:19" ht="30">
      <c r="A12" s="849"/>
      <c r="B12" s="849"/>
      <c r="C12" s="849"/>
      <c r="D12" s="23" t="s">
        <v>18</v>
      </c>
      <c r="E12" s="23" t="s">
        <v>19</v>
      </c>
      <c r="F12" s="23" t="s">
        <v>20</v>
      </c>
      <c r="G12" s="23" t="s">
        <v>21</v>
      </c>
      <c r="H12" s="23" t="s">
        <v>22</v>
      </c>
      <c r="I12" s="23" t="s">
        <v>23</v>
      </c>
      <c r="J12" s="23" t="s">
        <v>24</v>
      </c>
      <c r="K12" s="23" t="s">
        <v>25</v>
      </c>
      <c r="L12" s="23" t="s">
        <v>26</v>
      </c>
      <c r="M12" s="23" t="s">
        <v>27</v>
      </c>
      <c r="N12" s="23" t="s">
        <v>28</v>
      </c>
      <c r="O12" s="23" t="s">
        <v>29</v>
      </c>
      <c r="P12" s="23" t="s">
        <v>30</v>
      </c>
      <c r="Q12" s="23" t="s">
        <v>31</v>
      </c>
      <c r="R12" s="23" t="s">
        <v>32</v>
      </c>
      <c r="S12" s="849"/>
    </row>
    <row r="13" spans="1:19" ht="45">
      <c r="A13" s="24" t="s">
        <v>827</v>
      </c>
      <c r="B13" s="24" t="s">
        <v>828</v>
      </c>
      <c r="C13" s="24" t="s">
        <v>829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  <c r="Q13" s="24"/>
      <c r="R13" s="24"/>
      <c r="S13" s="24"/>
    </row>
    <row r="14" spans="1:19" ht="48.75" customHeight="1">
      <c r="A14" s="256" t="s">
        <v>830</v>
      </c>
      <c r="B14" s="519" t="s">
        <v>831</v>
      </c>
      <c r="C14" s="256" t="s">
        <v>832</v>
      </c>
      <c r="D14" s="256"/>
      <c r="E14" s="256"/>
      <c r="F14" s="256"/>
      <c r="G14" s="256"/>
      <c r="H14" s="256"/>
      <c r="I14" s="256"/>
      <c r="J14" s="256"/>
      <c r="K14" s="256"/>
      <c r="L14" s="256"/>
      <c r="M14" s="256"/>
      <c r="N14" s="256"/>
      <c r="O14" s="256"/>
      <c r="P14" s="520"/>
      <c r="Q14" s="256"/>
      <c r="R14" s="256"/>
      <c r="S14" s="256"/>
    </row>
    <row r="15" spans="1:19" ht="51.75">
      <c r="A15" s="519" t="s">
        <v>833</v>
      </c>
      <c r="B15" s="519" t="s">
        <v>834</v>
      </c>
      <c r="C15" s="519" t="s">
        <v>835</v>
      </c>
      <c r="D15" s="521">
        <v>2</v>
      </c>
      <c r="E15" s="521">
        <v>2</v>
      </c>
      <c r="F15" s="521">
        <v>6</v>
      </c>
      <c r="G15" s="521">
        <v>6</v>
      </c>
      <c r="H15" s="521">
        <v>4</v>
      </c>
      <c r="I15" s="521">
        <v>4</v>
      </c>
      <c r="J15" s="522"/>
      <c r="K15" s="522"/>
      <c r="L15" s="522"/>
      <c r="M15" s="256"/>
      <c r="N15" s="256"/>
      <c r="O15" s="256"/>
      <c r="P15" s="520"/>
      <c r="Q15" s="520"/>
      <c r="R15" s="256"/>
      <c r="S15" s="256"/>
    </row>
    <row r="16" spans="1:19" ht="34.5">
      <c r="A16" s="519" t="s">
        <v>836</v>
      </c>
      <c r="B16" s="519" t="s">
        <v>837</v>
      </c>
      <c r="C16" s="519" t="s">
        <v>838</v>
      </c>
      <c r="D16" s="521">
        <v>1</v>
      </c>
      <c r="E16" s="521">
        <v>2</v>
      </c>
      <c r="F16" s="521">
        <v>2</v>
      </c>
      <c r="G16" s="521">
        <v>3</v>
      </c>
      <c r="H16" s="521">
        <v>2</v>
      </c>
      <c r="I16" s="521">
        <v>2</v>
      </c>
      <c r="J16" s="522"/>
      <c r="K16" s="522"/>
      <c r="L16" s="522"/>
      <c r="M16" s="256"/>
      <c r="N16" s="256"/>
      <c r="O16" s="256"/>
      <c r="P16" s="523"/>
      <c r="Q16" s="256"/>
      <c r="R16" s="256"/>
      <c r="S16" s="256"/>
    </row>
    <row r="17" spans="1:19" ht="34.5">
      <c r="A17" s="519" t="s">
        <v>839</v>
      </c>
      <c r="B17" s="519" t="s">
        <v>840</v>
      </c>
      <c r="C17" s="519" t="s">
        <v>841</v>
      </c>
      <c r="D17" s="256"/>
      <c r="E17" s="256"/>
      <c r="F17" s="256"/>
      <c r="G17" s="256"/>
      <c r="H17" s="256"/>
      <c r="I17" s="521">
        <v>1</v>
      </c>
      <c r="J17" s="256"/>
      <c r="K17" s="256"/>
      <c r="L17" s="256"/>
      <c r="M17" s="256"/>
      <c r="N17" s="256"/>
      <c r="O17" s="256"/>
      <c r="P17" s="523"/>
      <c r="Q17" s="256"/>
      <c r="R17" s="256"/>
      <c r="S17" s="256"/>
    </row>
    <row r="18" spans="1:19" ht="51.75">
      <c r="A18" s="26" t="s">
        <v>842</v>
      </c>
      <c r="B18" s="524" t="s">
        <v>843</v>
      </c>
      <c r="C18" s="525" t="s">
        <v>844</v>
      </c>
      <c r="D18" s="29">
        <v>5</v>
      </c>
      <c r="E18" s="29">
        <v>5</v>
      </c>
      <c r="F18" s="29">
        <v>5</v>
      </c>
      <c r="G18" s="521">
        <v>5</v>
      </c>
      <c r="H18" s="521">
        <v>3</v>
      </c>
      <c r="I18" s="522"/>
      <c r="J18" s="522"/>
      <c r="K18" s="522"/>
      <c r="L18" s="521">
        <v>4</v>
      </c>
      <c r="M18" s="521">
        <v>3</v>
      </c>
      <c r="N18" s="522"/>
      <c r="O18" s="522"/>
      <c r="P18" s="34"/>
      <c r="Q18" s="526"/>
      <c r="R18" s="34"/>
      <c r="S18" s="527" t="s">
        <v>845</v>
      </c>
    </row>
    <row r="19" spans="1:19" ht="34.5">
      <c r="A19" s="41" t="s">
        <v>846</v>
      </c>
      <c r="B19" s="524" t="s">
        <v>847</v>
      </c>
      <c r="C19" s="525" t="s">
        <v>848</v>
      </c>
      <c r="D19" s="30"/>
      <c r="E19" s="30"/>
      <c r="F19" s="30"/>
      <c r="G19" s="30"/>
      <c r="H19" s="522"/>
      <c r="I19" s="30"/>
      <c r="J19" s="30"/>
      <c r="K19" s="243"/>
      <c r="L19" s="30"/>
      <c r="M19" s="30"/>
      <c r="N19" s="30"/>
      <c r="O19" s="30"/>
      <c r="P19" s="30"/>
      <c r="Q19" s="528"/>
      <c r="R19" s="34"/>
      <c r="S19" s="527"/>
    </row>
    <row r="20" spans="1:19" ht="34.5">
      <c r="A20" s="41" t="s">
        <v>849</v>
      </c>
      <c r="B20" s="524" t="s">
        <v>344</v>
      </c>
      <c r="C20" s="525" t="s">
        <v>850</v>
      </c>
      <c r="D20" s="49"/>
      <c r="E20" s="49"/>
      <c r="F20" s="49"/>
      <c r="G20" s="29">
        <v>100</v>
      </c>
      <c r="H20" s="522"/>
      <c r="I20" s="49"/>
      <c r="J20" s="49"/>
      <c r="K20" s="49"/>
      <c r="L20" s="29">
        <v>100</v>
      </c>
      <c r="M20" s="49"/>
      <c r="N20" s="49"/>
      <c r="O20" s="49"/>
      <c r="P20" s="523"/>
      <c r="Q20" s="32"/>
      <c r="R20" s="32"/>
      <c r="S20" s="32"/>
    </row>
    <row r="21" spans="1:19" ht="177.75" customHeight="1">
      <c r="A21" s="26" t="s">
        <v>851</v>
      </c>
      <c r="B21" s="524" t="s">
        <v>852</v>
      </c>
      <c r="C21" s="525" t="s">
        <v>853</v>
      </c>
      <c r="D21" s="49"/>
      <c r="E21" s="49"/>
      <c r="F21" s="49"/>
      <c r="G21" s="521">
        <v>100</v>
      </c>
      <c r="H21" s="49"/>
      <c r="I21" s="49"/>
      <c r="J21" s="522"/>
      <c r="K21" s="49"/>
      <c r="L21" s="29">
        <v>100</v>
      </c>
      <c r="M21" s="49"/>
      <c r="N21" s="49"/>
      <c r="O21" s="49"/>
      <c r="P21" s="523"/>
      <c r="Q21" s="32"/>
      <c r="R21" s="32"/>
      <c r="S21" s="32"/>
    </row>
    <row r="22" spans="1:19" ht="34.5">
      <c r="A22" s="26" t="s">
        <v>854</v>
      </c>
      <c r="B22" s="524" t="s">
        <v>855</v>
      </c>
      <c r="C22" s="525" t="s">
        <v>856</v>
      </c>
      <c r="D22" s="34"/>
      <c r="E22" s="34"/>
      <c r="F22" s="34"/>
      <c r="G22" s="521">
        <v>100</v>
      </c>
      <c r="H22" s="34"/>
      <c r="I22" s="34"/>
      <c r="J22" s="34"/>
      <c r="K22" s="34"/>
      <c r="L22" s="529">
        <v>100</v>
      </c>
      <c r="M22" s="34"/>
      <c r="N22" s="34"/>
      <c r="O22" s="34"/>
      <c r="P22" s="523"/>
      <c r="Q22" s="526"/>
      <c r="R22" s="530"/>
      <c r="S22" s="34"/>
    </row>
    <row r="23" spans="1:19" ht="51.75">
      <c r="A23" s="26" t="s">
        <v>857</v>
      </c>
      <c r="B23" s="524" t="s">
        <v>858</v>
      </c>
      <c r="C23" s="525" t="s">
        <v>859</v>
      </c>
      <c r="D23" s="34"/>
      <c r="E23" s="34"/>
      <c r="F23" s="34"/>
      <c r="G23" s="521">
        <v>3</v>
      </c>
      <c r="H23" s="34"/>
      <c r="I23" s="34"/>
      <c r="J23" s="34"/>
      <c r="K23" s="34"/>
      <c r="L23" s="34"/>
      <c r="M23" s="34"/>
      <c r="N23" s="34"/>
      <c r="O23" s="34"/>
      <c r="P23" s="523"/>
      <c r="Q23" s="526"/>
      <c r="R23" s="530"/>
      <c r="S23" s="34"/>
    </row>
    <row r="24" spans="1:19" ht="32.450000000000003" customHeight="1">
      <c r="A24" s="41" t="s">
        <v>860</v>
      </c>
      <c r="B24" s="524"/>
      <c r="C24" s="525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31"/>
      <c r="R24" s="532"/>
      <c r="S24" s="50"/>
    </row>
    <row r="25" spans="1:19" ht="86.25">
      <c r="A25" s="40" t="s">
        <v>861</v>
      </c>
      <c r="B25" s="524" t="s">
        <v>862</v>
      </c>
      <c r="C25" s="519" t="s">
        <v>863</v>
      </c>
      <c r="D25" s="50"/>
      <c r="E25" s="50"/>
      <c r="F25" s="50"/>
      <c r="G25" s="521">
        <v>62</v>
      </c>
      <c r="H25" s="50"/>
      <c r="I25" s="50"/>
      <c r="J25" s="50"/>
      <c r="K25" s="50"/>
      <c r="L25" s="50"/>
      <c r="M25" s="50"/>
      <c r="N25" s="50"/>
      <c r="O25" s="50"/>
      <c r="P25" s="523"/>
      <c r="Q25" s="531"/>
      <c r="R25" s="50"/>
      <c r="S25" s="533" t="s">
        <v>864</v>
      </c>
    </row>
    <row r="26" spans="1:19" ht="51.75">
      <c r="A26" s="40" t="s">
        <v>865</v>
      </c>
      <c r="B26" s="524" t="s">
        <v>866</v>
      </c>
      <c r="C26" s="519" t="s">
        <v>867</v>
      </c>
      <c r="D26" s="521">
        <v>107</v>
      </c>
      <c r="E26" s="521">
        <v>105</v>
      </c>
      <c r="F26" s="521">
        <v>107</v>
      </c>
      <c r="G26" s="521">
        <v>105</v>
      </c>
      <c r="H26" s="521">
        <v>105</v>
      </c>
      <c r="I26" s="521">
        <v>105</v>
      </c>
      <c r="J26" s="521">
        <v>107</v>
      </c>
      <c r="K26" s="521">
        <v>105</v>
      </c>
      <c r="L26" s="521">
        <v>105</v>
      </c>
      <c r="M26" s="521">
        <v>107</v>
      </c>
      <c r="N26" s="521">
        <v>105</v>
      </c>
      <c r="O26" s="521">
        <v>105</v>
      </c>
      <c r="P26" s="50"/>
      <c r="Q26" s="532"/>
      <c r="R26" s="50"/>
      <c r="S26" s="533" t="s">
        <v>864</v>
      </c>
    </row>
    <row r="27" spans="1:19" ht="33" customHeight="1">
      <c r="A27" s="41" t="s">
        <v>868</v>
      </c>
      <c r="B27" s="42" t="s">
        <v>869</v>
      </c>
      <c r="C27" s="534" t="s">
        <v>870</v>
      </c>
      <c r="D27" s="522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32"/>
      <c r="R27" s="32"/>
      <c r="S27" s="32"/>
    </row>
    <row r="28" spans="1:19" ht="62.1" customHeight="1">
      <c r="A28" s="40" t="s">
        <v>871</v>
      </c>
      <c r="B28" s="524" t="s">
        <v>687</v>
      </c>
      <c r="C28" s="525" t="s">
        <v>872</v>
      </c>
      <c r="D28" s="49"/>
      <c r="E28" s="49"/>
      <c r="F28" s="49"/>
      <c r="G28" s="521">
        <v>1</v>
      </c>
      <c r="H28" s="49"/>
      <c r="I28" s="49"/>
      <c r="J28" s="49"/>
      <c r="K28" s="49"/>
      <c r="L28" s="49"/>
      <c r="M28" s="49"/>
      <c r="N28" s="49"/>
      <c r="O28" s="49"/>
      <c r="P28" s="523"/>
      <c r="Q28" s="32"/>
      <c r="R28" s="32"/>
      <c r="S28" s="524" t="s">
        <v>873</v>
      </c>
    </row>
    <row r="29" spans="1:19" ht="38.450000000000003" customHeight="1">
      <c r="A29" s="26" t="s">
        <v>874</v>
      </c>
      <c r="B29" s="524" t="s">
        <v>875</v>
      </c>
      <c r="C29" s="525" t="s">
        <v>876</v>
      </c>
      <c r="D29" s="49"/>
      <c r="E29" s="29">
        <v>1</v>
      </c>
      <c r="F29" s="49"/>
      <c r="G29" s="522"/>
      <c r="H29" s="49"/>
      <c r="I29" s="49"/>
      <c r="J29" s="49"/>
      <c r="K29" s="49"/>
      <c r="L29" s="49"/>
      <c r="M29" s="49"/>
      <c r="N29" s="49"/>
      <c r="O29" s="49"/>
      <c r="P29" s="523"/>
      <c r="Q29" s="535"/>
      <c r="R29" s="32"/>
      <c r="S29" s="32" t="s">
        <v>877</v>
      </c>
    </row>
    <row r="30" spans="1:19" ht="70.5" customHeight="1">
      <c r="A30" s="24" t="s">
        <v>878</v>
      </c>
      <c r="B30" s="24" t="s">
        <v>879</v>
      </c>
      <c r="C30" s="24" t="s">
        <v>880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>
        <f>SUM(P31:P55)</f>
        <v>3082206.333333333</v>
      </c>
      <c r="Q30" s="24"/>
      <c r="R30" s="24"/>
      <c r="S30" s="24"/>
    </row>
    <row r="31" spans="1:19" ht="40.5" customHeight="1">
      <c r="A31" s="41" t="s">
        <v>881</v>
      </c>
      <c r="B31" s="42" t="s">
        <v>882</v>
      </c>
      <c r="C31" s="534" t="s">
        <v>880</v>
      </c>
      <c r="D31" s="525"/>
      <c r="E31" s="525"/>
      <c r="F31" s="525"/>
      <c r="G31" s="525"/>
      <c r="H31" s="525"/>
      <c r="I31" s="525"/>
      <c r="J31" s="525"/>
      <c r="K31" s="525"/>
      <c r="L31" s="525"/>
      <c r="M31" s="525"/>
      <c r="N31" s="525"/>
      <c r="O31" s="525"/>
      <c r="P31" s="525"/>
      <c r="Q31" s="32"/>
      <c r="R31" s="32"/>
      <c r="S31" s="32"/>
    </row>
    <row r="32" spans="1:19" ht="52.5" customHeight="1">
      <c r="A32" s="519" t="s">
        <v>883</v>
      </c>
      <c r="B32" s="519" t="s">
        <v>884</v>
      </c>
      <c r="C32" s="519" t="s">
        <v>880</v>
      </c>
      <c r="D32" s="521">
        <v>2</v>
      </c>
      <c r="E32" s="521">
        <v>3</v>
      </c>
      <c r="F32" s="521">
        <v>10</v>
      </c>
      <c r="G32" s="521">
        <v>9</v>
      </c>
      <c r="H32" s="521">
        <v>8</v>
      </c>
      <c r="I32" s="521">
        <v>13</v>
      </c>
      <c r="J32" s="521">
        <v>15</v>
      </c>
      <c r="K32" s="521">
        <v>10</v>
      </c>
      <c r="L32" s="521">
        <v>5</v>
      </c>
      <c r="M32" s="521">
        <v>8</v>
      </c>
      <c r="N32" s="521">
        <v>5</v>
      </c>
      <c r="O32" s="521">
        <v>2</v>
      </c>
      <c r="P32" s="523"/>
      <c r="Q32" s="32"/>
      <c r="R32" s="32"/>
      <c r="S32" s="32"/>
    </row>
    <row r="33" spans="1:66" ht="46.5" customHeight="1">
      <c r="A33" s="41" t="s">
        <v>885</v>
      </c>
      <c r="B33" s="524" t="s">
        <v>886</v>
      </c>
      <c r="C33" s="525" t="s">
        <v>887</v>
      </c>
      <c r="D33" s="521">
        <v>4</v>
      </c>
      <c r="E33" s="521">
        <v>4</v>
      </c>
      <c r="F33" s="521">
        <v>4</v>
      </c>
      <c r="G33" s="521">
        <v>4</v>
      </c>
      <c r="H33" s="521">
        <v>2</v>
      </c>
      <c r="I33" s="521">
        <v>2</v>
      </c>
      <c r="J33" s="521">
        <v>4</v>
      </c>
      <c r="K33" s="521">
        <v>4</v>
      </c>
      <c r="L33" s="521">
        <v>3</v>
      </c>
      <c r="M33" s="521">
        <v>4</v>
      </c>
      <c r="N33" s="521">
        <v>3</v>
      </c>
      <c r="O33" s="521">
        <v>4</v>
      </c>
      <c r="P33" s="523"/>
      <c r="Q33" s="526"/>
      <c r="R33" s="34"/>
      <c r="S33" s="34"/>
    </row>
    <row r="34" spans="1:66" ht="81.75" customHeight="1">
      <c r="A34" s="26" t="s">
        <v>888</v>
      </c>
      <c r="B34" s="524" t="s">
        <v>889</v>
      </c>
      <c r="C34" s="525" t="s">
        <v>890</v>
      </c>
      <c r="D34" s="521">
        <v>66</v>
      </c>
      <c r="E34" s="521">
        <v>67</v>
      </c>
      <c r="F34" s="521">
        <v>67</v>
      </c>
      <c r="G34" s="521">
        <v>67</v>
      </c>
      <c r="H34" s="521">
        <v>67</v>
      </c>
      <c r="I34" s="521">
        <v>67</v>
      </c>
      <c r="J34" s="521">
        <v>66</v>
      </c>
      <c r="K34" s="521">
        <v>67</v>
      </c>
      <c r="L34" s="521">
        <v>66</v>
      </c>
      <c r="M34" s="521">
        <v>67</v>
      </c>
      <c r="N34" s="521">
        <v>67</v>
      </c>
      <c r="O34" s="521">
        <v>66</v>
      </c>
      <c r="P34" s="523"/>
      <c r="Q34" s="526"/>
      <c r="R34" s="34"/>
      <c r="S34" s="527" t="s">
        <v>891</v>
      </c>
    </row>
    <row r="35" spans="1:66" ht="63" customHeight="1">
      <c r="A35" s="519" t="s">
        <v>892</v>
      </c>
      <c r="B35" s="519" t="s">
        <v>893</v>
      </c>
      <c r="C35" s="519" t="s">
        <v>894</v>
      </c>
      <c r="D35" s="521">
        <v>42</v>
      </c>
      <c r="E35" s="521">
        <v>42</v>
      </c>
      <c r="F35" s="521">
        <v>42</v>
      </c>
      <c r="G35" s="521">
        <v>42</v>
      </c>
      <c r="H35" s="521">
        <v>42</v>
      </c>
      <c r="I35" s="521">
        <v>42</v>
      </c>
      <c r="J35" s="521">
        <v>42</v>
      </c>
      <c r="K35" s="521">
        <v>42</v>
      </c>
      <c r="L35" s="521">
        <v>42</v>
      </c>
      <c r="M35" s="521">
        <v>42</v>
      </c>
      <c r="N35" s="521">
        <v>42</v>
      </c>
      <c r="O35" s="521">
        <v>43</v>
      </c>
      <c r="P35" s="523"/>
      <c r="Q35" s="256"/>
      <c r="R35" s="256"/>
      <c r="S35" s="256"/>
    </row>
    <row r="36" spans="1:66" ht="70.5" customHeight="1">
      <c r="A36" s="519" t="s">
        <v>895</v>
      </c>
      <c r="B36" s="519" t="s">
        <v>896</v>
      </c>
      <c r="C36" s="519" t="s">
        <v>897</v>
      </c>
      <c r="D36" s="521">
        <v>10</v>
      </c>
      <c r="E36" s="521">
        <v>10</v>
      </c>
      <c r="F36" s="521">
        <v>10</v>
      </c>
      <c r="G36" s="521">
        <v>10</v>
      </c>
      <c r="H36" s="521">
        <v>10</v>
      </c>
      <c r="I36" s="521">
        <v>10</v>
      </c>
      <c r="J36" s="521">
        <v>10</v>
      </c>
      <c r="K36" s="521">
        <v>10</v>
      </c>
      <c r="L36" s="521">
        <v>10</v>
      </c>
      <c r="M36" s="521">
        <v>10</v>
      </c>
      <c r="N36" s="521">
        <v>10</v>
      </c>
      <c r="O36" s="521">
        <v>10</v>
      </c>
      <c r="P36" s="523"/>
      <c r="Q36" s="256"/>
      <c r="R36" s="256"/>
      <c r="S36" s="256"/>
    </row>
    <row r="37" spans="1:66" ht="36" customHeight="1">
      <c r="A37" s="26" t="s">
        <v>898</v>
      </c>
      <c r="B37" s="524" t="s">
        <v>899</v>
      </c>
      <c r="C37" s="525" t="s">
        <v>900</v>
      </c>
      <c r="D37" s="248"/>
      <c r="E37" s="521">
        <v>2</v>
      </c>
      <c r="F37" s="248"/>
      <c r="G37" s="521">
        <v>2</v>
      </c>
      <c r="H37" s="248"/>
      <c r="I37" s="536">
        <v>2</v>
      </c>
      <c r="J37" s="248"/>
      <c r="K37" s="29">
        <v>2</v>
      </c>
      <c r="L37" s="248"/>
      <c r="M37" s="521">
        <v>2</v>
      </c>
      <c r="N37" s="248"/>
      <c r="O37" s="29">
        <v>4</v>
      </c>
      <c r="P37" s="523"/>
      <c r="Q37" s="32"/>
      <c r="R37" s="32"/>
      <c r="S37" s="32"/>
    </row>
    <row r="38" spans="1:66" ht="36" customHeight="1">
      <c r="A38" s="40" t="s">
        <v>901</v>
      </c>
      <c r="B38" s="524" t="s">
        <v>899</v>
      </c>
      <c r="C38" s="525" t="s">
        <v>900</v>
      </c>
      <c r="D38" s="248"/>
      <c r="E38" s="521">
        <v>2</v>
      </c>
      <c r="F38" s="248"/>
      <c r="G38" s="521">
        <v>2</v>
      </c>
      <c r="H38" s="248"/>
      <c r="I38" s="536">
        <v>2</v>
      </c>
      <c r="J38" s="248"/>
      <c r="K38" s="29">
        <v>2</v>
      </c>
      <c r="L38" s="248"/>
      <c r="M38" s="521">
        <v>2</v>
      </c>
      <c r="N38" s="248"/>
      <c r="O38" s="29">
        <v>4</v>
      </c>
      <c r="P38" s="523"/>
      <c r="Q38" s="32"/>
      <c r="R38" s="32"/>
      <c r="S38" s="32"/>
    </row>
    <row r="39" spans="1:66" ht="36" customHeight="1">
      <c r="A39" s="245" t="s">
        <v>902</v>
      </c>
      <c r="B39" s="33" t="s">
        <v>903</v>
      </c>
      <c r="C39" s="28"/>
      <c r="D39" s="248"/>
      <c r="E39" s="537"/>
      <c r="F39" s="248"/>
      <c r="G39" s="537"/>
      <c r="H39" s="248"/>
      <c r="I39" s="538"/>
      <c r="J39" s="248"/>
      <c r="K39" s="30"/>
      <c r="L39" s="248"/>
      <c r="M39" s="537"/>
      <c r="N39" s="248"/>
      <c r="O39" s="30"/>
      <c r="P39" s="523"/>
      <c r="Q39" s="32"/>
      <c r="R39" s="32"/>
      <c r="S39" s="32"/>
    </row>
    <row r="40" spans="1:66" ht="56.25" customHeight="1">
      <c r="A40" s="26" t="s">
        <v>904</v>
      </c>
      <c r="B40" s="524" t="s">
        <v>905</v>
      </c>
      <c r="C40" s="525" t="s">
        <v>906</v>
      </c>
      <c r="D40" s="539"/>
      <c r="E40" s="537"/>
      <c r="F40" s="34"/>
      <c r="G40" s="29">
        <v>1</v>
      </c>
      <c r="H40" s="30"/>
      <c r="I40" s="30"/>
      <c r="J40" s="30"/>
      <c r="K40" s="30"/>
      <c r="L40" s="29">
        <v>1</v>
      </c>
      <c r="M40" s="34"/>
      <c r="N40" s="34"/>
      <c r="O40" s="34"/>
      <c r="P40" s="523"/>
      <c r="Q40" s="540"/>
      <c r="R40" s="245"/>
      <c r="S40" s="245"/>
    </row>
    <row r="41" spans="1:66" ht="62.25" customHeight="1">
      <c r="A41" s="40" t="s">
        <v>907</v>
      </c>
      <c r="B41" s="524" t="s">
        <v>908</v>
      </c>
      <c r="C41" s="525" t="s">
        <v>876</v>
      </c>
      <c r="D41" s="521">
        <v>1</v>
      </c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523"/>
      <c r="Q41" s="32"/>
      <c r="R41" s="32"/>
      <c r="S41" s="32"/>
    </row>
    <row r="42" spans="1:66" ht="43.5" customHeight="1">
      <c r="A42" s="256" t="s">
        <v>909</v>
      </c>
      <c r="B42" s="246" t="s">
        <v>772</v>
      </c>
      <c r="C42" s="246" t="s">
        <v>910</v>
      </c>
      <c r="D42" s="238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523"/>
      <c r="Q42" s="246"/>
      <c r="R42" s="246"/>
      <c r="S42" s="246"/>
    </row>
    <row r="43" spans="1:66" ht="69.75" customHeight="1">
      <c r="A43" s="519" t="s">
        <v>911</v>
      </c>
      <c r="B43" s="275" t="s">
        <v>912</v>
      </c>
      <c r="C43" s="275" t="s">
        <v>913</v>
      </c>
      <c r="D43" s="521">
        <v>3</v>
      </c>
      <c r="E43" s="521">
        <v>3</v>
      </c>
      <c r="F43" s="521">
        <v>3</v>
      </c>
      <c r="G43" s="521">
        <v>3</v>
      </c>
      <c r="H43" s="521">
        <v>3</v>
      </c>
      <c r="I43" s="521">
        <v>3</v>
      </c>
      <c r="J43" s="521">
        <v>3</v>
      </c>
      <c r="K43" s="521">
        <v>3</v>
      </c>
      <c r="L43" s="521">
        <v>3</v>
      </c>
      <c r="M43" s="521">
        <v>3</v>
      </c>
      <c r="N43" s="521">
        <v>3</v>
      </c>
      <c r="O43" s="521">
        <v>3</v>
      </c>
      <c r="P43" s="523"/>
      <c r="Q43" s="246"/>
      <c r="R43" s="246"/>
      <c r="S43" s="246"/>
    </row>
    <row r="44" spans="1:66" ht="84" customHeight="1">
      <c r="A44" s="519" t="s">
        <v>914</v>
      </c>
      <c r="B44" s="275" t="s">
        <v>915</v>
      </c>
      <c r="C44" s="275" t="s">
        <v>887</v>
      </c>
      <c r="D44" s="521">
        <v>3</v>
      </c>
      <c r="E44" s="521">
        <v>3</v>
      </c>
      <c r="F44" s="521">
        <v>4</v>
      </c>
      <c r="G44" s="521">
        <v>3</v>
      </c>
      <c r="H44" s="521">
        <v>3</v>
      </c>
      <c r="I44" s="521">
        <v>5</v>
      </c>
      <c r="J44" s="521">
        <v>3</v>
      </c>
      <c r="K44" s="521">
        <v>3</v>
      </c>
      <c r="L44" s="521">
        <v>5</v>
      </c>
      <c r="M44" s="521">
        <v>3</v>
      </c>
      <c r="N44" s="521">
        <v>3</v>
      </c>
      <c r="O44" s="521">
        <v>4</v>
      </c>
      <c r="P44" s="523"/>
      <c r="Q44" s="246"/>
      <c r="R44" s="246"/>
      <c r="S44" s="246"/>
    </row>
    <row r="45" spans="1:66" ht="62.25" customHeight="1">
      <c r="A45" s="519" t="s">
        <v>916</v>
      </c>
      <c r="B45" s="27" t="s">
        <v>917</v>
      </c>
      <c r="C45" s="275" t="s">
        <v>773</v>
      </c>
      <c r="D45" s="521">
        <v>1</v>
      </c>
      <c r="E45" s="521">
        <v>1</v>
      </c>
      <c r="F45" s="521">
        <v>1</v>
      </c>
      <c r="G45" s="521">
        <v>1</v>
      </c>
      <c r="H45" s="521">
        <v>1</v>
      </c>
      <c r="I45" s="521">
        <v>1</v>
      </c>
      <c r="J45" s="521">
        <v>1</v>
      </c>
      <c r="K45" s="521">
        <v>1</v>
      </c>
      <c r="L45" s="521">
        <v>1</v>
      </c>
      <c r="M45" s="521">
        <v>1</v>
      </c>
      <c r="N45" s="521">
        <v>1</v>
      </c>
      <c r="O45" s="521">
        <v>1</v>
      </c>
      <c r="P45" s="523"/>
      <c r="Q45" s="246"/>
      <c r="R45" s="246"/>
      <c r="S45" s="246"/>
    </row>
    <row r="46" spans="1:66" ht="57.75" customHeight="1">
      <c r="A46" s="519" t="s">
        <v>918</v>
      </c>
      <c r="B46" s="275" t="s">
        <v>919</v>
      </c>
      <c r="C46" s="275" t="s">
        <v>920</v>
      </c>
      <c r="D46" s="521">
        <v>1</v>
      </c>
      <c r="E46" s="521">
        <v>1</v>
      </c>
      <c r="F46" s="521">
        <v>1</v>
      </c>
      <c r="G46" s="521">
        <v>1</v>
      </c>
      <c r="H46" s="521">
        <v>1</v>
      </c>
      <c r="I46" s="521">
        <v>1</v>
      </c>
      <c r="J46" s="521">
        <v>1</v>
      </c>
      <c r="K46" s="521">
        <v>1</v>
      </c>
      <c r="L46" s="521">
        <v>1</v>
      </c>
      <c r="M46" s="521">
        <v>1</v>
      </c>
      <c r="N46" s="521">
        <v>1</v>
      </c>
      <c r="O46" s="521">
        <v>1</v>
      </c>
      <c r="P46" s="523"/>
      <c r="Q46" s="246"/>
      <c r="R46" s="246"/>
      <c r="S46" s="246"/>
    </row>
    <row r="47" spans="1:66" s="543" customFormat="1" ht="69.75" customHeight="1">
      <c r="A47" s="519" t="s">
        <v>921</v>
      </c>
      <c r="B47" s="524" t="s">
        <v>922</v>
      </c>
      <c r="C47" s="275" t="s">
        <v>923</v>
      </c>
      <c r="D47" s="521">
        <v>1</v>
      </c>
      <c r="E47" s="521">
        <v>1</v>
      </c>
      <c r="F47" s="521">
        <v>1</v>
      </c>
      <c r="G47" s="521">
        <v>1</v>
      </c>
      <c r="H47" s="521">
        <v>1</v>
      </c>
      <c r="I47" s="521">
        <v>1</v>
      </c>
      <c r="J47" s="521">
        <v>1</v>
      </c>
      <c r="K47" s="521">
        <v>1</v>
      </c>
      <c r="L47" s="521">
        <v>1</v>
      </c>
      <c r="M47" s="521">
        <v>1</v>
      </c>
      <c r="N47" s="521">
        <v>1</v>
      </c>
      <c r="O47" s="521">
        <v>1</v>
      </c>
      <c r="P47" s="541"/>
      <c r="Q47" s="275"/>
      <c r="R47" s="275"/>
      <c r="S47" s="275"/>
      <c r="T47" s="542"/>
      <c r="U47" s="542"/>
      <c r="V47" s="542"/>
      <c r="W47" s="542"/>
      <c r="X47" s="542"/>
      <c r="Y47" s="542"/>
      <c r="Z47" s="542"/>
      <c r="AA47" s="542"/>
      <c r="AB47" s="542"/>
      <c r="AC47" s="542"/>
      <c r="AD47" s="542"/>
      <c r="AE47" s="542"/>
      <c r="AF47" s="542"/>
      <c r="AG47" s="542"/>
      <c r="AH47" s="542"/>
      <c r="AI47" s="542"/>
      <c r="AJ47" s="542"/>
      <c r="AK47" s="542"/>
      <c r="AL47" s="542"/>
      <c r="AM47" s="542"/>
      <c r="AN47" s="542"/>
      <c r="AO47" s="542"/>
      <c r="AP47" s="542"/>
      <c r="AQ47" s="542"/>
      <c r="AR47" s="542"/>
      <c r="AS47" s="542"/>
      <c r="AT47" s="542"/>
      <c r="AU47" s="542"/>
      <c r="AV47" s="542"/>
      <c r="AW47" s="542"/>
      <c r="AX47" s="542"/>
      <c r="AY47" s="542"/>
      <c r="AZ47" s="542"/>
      <c r="BA47" s="542"/>
      <c r="BB47" s="542"/>
      <c r="BC47" s="542"/>
      <c r="BD47" s="542"/>
      <c r="BE47" s="542"/>
      <c r="BF47" s="542"/>
      <c r="BG47" s="542"/>
      <c r="BH47" s="542"/>
      <c r="BI47" s="542"/>
      <c r="BJ47" s="542"/>
      <c r="BK47" s="542"/>
      <c r="BL47" s="542"/>
      <c r="BM47" s="542"/>
      <c r="BN47" s="542"/>
    </row>
    <row r="48" spans="1:66" s="543" customFormat="1" ht="51.75" customHeight="1">
      <c r="A48" s="519" t="s">
        <v>924</v>
      </c>
      <c r="B48" s="275" t="s">
        <v>925</v>
      </c>
      <c r="C48" s="275" t="s">
        <v>926</v>
      </c>
      <c r="D48" s="521">
        <v>1</v>
      </c>
      <c r="E48" s="521">
        <v>1</v>
      </c>
      <c r="F48" s="521">
        <v>1</v>
      </c>
      <c r="G48" s="521">
        <v>1</v>
      </c>
      <c r="H48" s="521">
        <v>1</v>
      </c>
      <c r="I48" s="521">
        <v>1</v>
      </c>
      <c r="J48" s="521">
        <v>1</v>
      </c>
      <c r="K48" s="521">
        <v>1</v>
      </c>
      <c r="L48" s="521">
        <v>1</v>
      </c>
      <c r="M48" s="521">
        <v>1</v>
      </c>
      <c r="N48" s="521">
        <v>1</v>
      </c>
      <c r="O48" s="521">
        <v>1</v>
      </c>
      <c r="P48" s="541"/>
      <c r="Q48" s="275"/>
      <c r="R48" s="275"/>
      <c r="S48" s="275"/>
      <c r="T48" s="542"/>
      <c r="U48" s="542"/>
      <c r="V48" s="542"/>
      <c r="W48" s="542"/>
      <c r="X48" s="542"/>
      <c r="Y48" s="542"/>
      <c r="Z48" s="542"/>
      <c r="AA48" s="542"/>
      <c r="AB48" s="542"/>
      <c r="AC48" s="542"/>
      <c r="AD48" s="542"/>
      <c r="AE48" s="542"/>
      <c r="AF48" s="542"/>
      <c r="AG48" s="542"/>
      <c r="AH48" s="542"/>
      <c r="AI48" s="542"/>
      <c r="AJ48" s="542"/>
      <c r="AK48" s="542"/>
      <c r="AL48" s="542"/>
      <c r="AM48" s="542"/>
      <c r="AN48" s="542"/>
      <c r="AO48" s="542"/>
      <c r="AP48" s="542"/>
      <c r="AQ48" s="542"/>
      <c r="AR48" s="542"/>
      <c r="AS48" s="542"/>
      <c r="AT48" s="542"/>
      <c r="AU48" s="542"/>
      <c r="AV48" s="542"/>
      <c r="AW48" s="542"/>
      <c r="AX48" s="542"/>
      <c r="AY48" s="542"/>
      <c r="AZ48" s="542"/>
      <c r="BA48" s="542"/>
      <c r="BB48" s="542"/>
      <c r="BC48" s="542"/>
      <c r="BD48" s="542"/>
      <c r="BE48" s="542"/>
      <c r="BF48" s="542"/>
      <c r="BG48" s="542"/>
      <c r="BH48" s="542"/>
      <c r="BI48" s="542"/>
      <c r="BJ48" s="542"/>
      <c r="BK48" s="542"/>
      <c r="BL48" s="542"/>
      <c r="BM48" s="542"/>
      <c r="BN48" s="542"/>
    </row>
    <row r="49" spans="1:66" s="543" customFormat="1" ht="51.75" customHeight="1">
      <c r="A49" s="519" t="s">
        <v>927</v>
      </c>
      <c r="B49" s="275" t="s">
        <v>928</v>
      </c>
      <c r="C49" s="275" t="s">
        <v>926</v>
      </c>
      <c r="D49" s="521">
        <v>1</v>
      </c>
      <c r="E49" s="521">
        <v>1</v>
      </c>
      <c r="F49" s="521">
        <v>1</v>
      </c>
      <c r="G49" s="521">
        <v>1</v>
      </c>
      <c r="H49" s="521">
        <v>1</v>
      </c>
      <c r="I49" s="521">
        <v>1</v>
      </c>
      <c r="J49" s="521">
        <v>1</v>
      </c>
      <c r="K49" s="521">
        <v>1</v>
      </c>
      <c r="L49" s="521">
        <v>1</v>
      </c>
      <c r="M49" s="521">
        <v>1</v>
      </c>
      <c r="N49" s="521">
        <v>1</v>
      </c>
      <c r="O49" s="521">
        <v>1</v>
      </c>
      <c r="P49" s="541"/>
      <c r="Q49" s="275"/>
      <c r="R49" s="275"/>
      <c r="S49" s="275"/>
      <c r="T49" s="542"/>
      <c r="U49" s="542"/>
      <c r="V49" s="542"/>
      <c r="W49" s="542"/>
      <c r="X49" s="542"/>
      <c r="Y49" s="542"/>
      <c r="Z49" s="542"/>
      <c r="AA49" s="542"/>
      <c r="AB49" s="542"/>
      <c r="AC49" s="542"/>
      <c r="AD49" s="542"/>
      <c r="AE49" s="542"/>
      <c r="AF49" s="542"/>
      <c r="AG49" s="542"/>
      <c r="AH49" s="542"/>
      <c r="AI49" s="542"/>
      <c r="AJ49" s="542"/>
      <c r="AK49" s="542"/>
      <c r="AL49" s="542"/>
      <c r="AM49" s="542"/>
      <c r="AN49" s="542"/>
      <c r="AO49" s="542"/>
      <c r="AP49" s="542"/>
      <c r="AQ49" s="542"/>
      <c r="AR49" s="542"/>
      <c r="AS49" s="542"/>
      <c r="AT49" s="542"/>
      <c r="AU49" s="542"/>
      <c r="AV49" s="542"/>
      <c r="AW49" s="542"/>
      <c r="AX49" s="542"/>
      <c r="AY49" s="542"/>
      <c r="AZ49" s="542"/>
      <c r="BA49" s="542"/>
      <c r="BB49" s="542"/>
      <c r="BC49" s="542"/>
      <c r="BD49" s="542"/>
      <c r="BE49" s="542"/>
      <c r="BF49" s="542"/>
      <c r="BG49" s="542"/>
      <c r="BH49" s="542"/>
      <c r="BI49" s="542"/>
      <c r="BJ49" s="542"/>
      <c r="BK49" s="542"/>
      <c r="BL49" s="542"/>
      <c r="BM49" s="542"/>
      <c r="BN49" s="542"/>
    </row>
    <row r="50" spans="1:66" s="543" customFormat="1" ht="55.5" customHeight="1">
      <c r="A50" s="519" t="s">
        <v>929</v>
      </c>
      <c r="B50" s="275" t="s">
        <v>930</v>
      </c>
      <c r="C50" s="275" t="s">
        <v>926</v>
      </c>
      <c r="D50" s="521">
        <v>1</v>
      </c>
      <c r="E50" s="521">
        <v>1</v>
      </c>
      <c r="F50" s="521">
        <v>1</v>
      </c>
      <c r="G50" s="521">
        <v>1</v>
      </c>
      <c r="H50" s="521">
        <v>1</v>
      </c>
      <c r="I50" s="521">
        <v>1</v>
      </c>
      <c r="J50" s="521">
        <v>1</v>
      </c>
      <c r="K50" s="521">
        <v>1</v>
      </c>
      <c r="L50" s="521">
        <v>1</v>
      </c>
      <c r="M50" s="521">
        <v>1</v>
      </c>
      <c r="N50" s="521">
        <v>1</v>
      </c>
      <c r="O50" s="521">
        <v>1</v>
      </c>
      <c r="P50" s="541"/>
      <c r="Q50" s="275"/>
      <c r="R50" s="275"/>
      <c r="S50" s="275"/>
      <c r="T50" s="542"/>
      <c r="U50" s="542"/>
      <c r="V50" s="542"/>
      <c r="W50" s="542"/>
      <c r="X50" s="542"/>
      <c r="Y50" s="542"/>
      <c r="Z50" s="542"/>
      <c r="AA50" s="542"/>
      <c r="AB50" s="542"/>
      <c r="AC50" s="542"/>
      <c r="AD50" s="542"/>
      <c r="AE50" s="542"/>
      <c r="AF50" s="542"/>
      <c r="AG50" s="542"/>
      <c r="AH50" s="542"/>
      <c r="AI50" s="542"/>
      <c r="AJ50" s="542"/>
      <c r="AK50" s="542"/>
      <c r="AL50" s="542"/>
      <c r="AM50" s="542"/>
      <c r="AN50" s="542"/>
      <c r="AO50" s="542"/>
      <c r="AP50" s="542"/>
      <c r="AQ50" s="542"/>
      <c r="AR50" s="542"/>
      <c r="AS50" s="542"/>
      <c r="AT50" s="542"/>
      <c r="AU50" s="542"/>
      <c r="AV50" s="542"/>
      <c r="AW50" s="542"/>
      <c r="AX50" s="542"/>
      <c r="AY50" s="542"/>
      <c r="AZ50" s="542"/>
      <c r="BA50" s="542"/>
      <c r="BB50" s="542"/>
      <c r="BC50" s="542"/>
      <c r="BD50" s="542"/>
      <c r="BE50" s="542"/>
      <c r="BF50" s="542"/>
      <c r="BG50" s="542"/>
      <c r="BH50" s="542"/>
      <c r="BI50" s="542"/>
      <c r="BJ50" s="542"/>
      <c r="BK50" s="542"/>
      <c r="BL50" s="542"/>
      <c r="BM50" s="542"/>
      <c r="BN50" s="542"/>
    </row>
    <row r="51" spans="1:66" s="543" customFormat="1" ht="65.25" customHeight="1">
      <c r="A51" s="519" t="s">
        <v>931</v>
      </c>
      <c r="B51" s="275" t="s">
        <v>932</v>
      </c>
      <c r="C51" s="275" t="s">
        <v>926</v>
      </c>
      <c r="D51" s="521">
        <v>1</v>
      </c>
      <c r="E51" s="521">
        <v>1</v>
      </c>
      <c r="F51" s="521">
        <v>1</v>
      </c>
      <c r="G51" s="521">
        <v>1</v>
      </c>
      <c r="H51" s="521">
        <v>1</v>
      </c>
      <c r="I51" s="521">
        <v>1</v>
      </c>
      <c r="J51" s="521">
        <v>1</v>
      </c>
      <c r="K51" s="521">
        <v>1</v>
      </c>
      <c r="L51" s="521">
        <v>1</v>
      </c>
      <c r="M51" s="521">
        <v>1</v>
      </c>
      <c r="N51" s="521">
        <v>1</v>
      </c>
      <c r="O51" s="521">
        <v>1</v>
      </c>
      <c r="P51" s="541"/>
      <c r="Q51" s="275"/>
      <c r="R51" s="275"/>
      <c r="S51" s="275"/>
      <c r="T51" s="542"/>
      <c r="U51" s="542"/>
      <c r="V51" s="542"/>
      <c r="W51" s="542"/>
      <c r="X51" s="542"/>
      <c r="Y51" s="542"/>
      <c r="Z51" s="542"/>
      <c r="AA51" s="542"/>
      <c r="AB51" s="542"/>
      <c r="AC51" s="542"/>
      <c r="AD51" s="542"/>
      <c r="AE51" s="542"/>
      <c r="AF51" s="542"/>
      <c r="AG51" s="542"/>
      <c r="AH51" s="542"/>
      <c r="AI51" s="542"/>
      <c r="AJ51" s="542"/>
      <c r="AK51" s="542"/>
      <c r="AL51" s="542"/>
      <c r="AM51" s="542"/>
      <c r="AN51" s="542"/>
      <c r="AO51" s="542"/>
      <c r="AP51" s="542"/>
      <c r="AQ51" s="542"/>
      <c r="AR51" s="542"/>
      <c r="AS51" s="542"/>
      <c r="AT51" s="542"/>
      <c r="AU51" s="542"/>
      <c r="AV51" s="542"/>
      <c r="AW51" s="542"/>
      <c r="AX51" s="542"/>
      <c r="AY51" s="542"/>
      <c r="AZ51" s="542"/>
      <c r="BA51" s="542"/>
      <c r="BB51" s="542"/>
      <c r="BC51" s="542"/>
      <c r="BD51" s="542"/>
      <c r="BE51" s="542"/>
      <c r="BF51" s="542"/>
      <c r="BG51" s="542"/>
      <c r="BH51" s="542"/>
      <c r="BI51" s="542"/>
      <c r="BJ51" s="542"/>
      <c r="BK51" s="542"/>
      <c r="BL51" s="542"/>
      <c r="BM51" s="542"/>
      <c r="BN51" s="542"/>
    </row>
    <row r="52" spans="1:66" s="543" customFormat="1" ht="84.75" customHeight="1">
      <c r="A52" s="519" t="s">
        <v>933</v>
      </c>
      <c r="B52" s="275" t="s">
        <v>934</v>
      </c>
      <c r="C52" s="275" t="s">
        <v>935</v>
      </c>
      <c r="D52" s="521">
        <v>1</v>
      </c>
      <c r="E52" s="521">
        <v>1</v>
      </c>
      <c r="F52" s="521">
        <v>1</v>
      </c>
      <c r="G52" s="521">
        <v>1</v>
      </c>
      <c r="H52" s="521">
        <v>1</v>
      </c>
      <c r="I52" s="521">
        <v>1</v>
      </c>
      <c r="J52" s="521">
        <v>1</v>
      </c>
      <c r="K52" s="521">
        <v>1</v>
      </c>
      <c r="L52" s="521">
        <v>1</v>
      </c>
      <c r="M52" s="521">
        <v>1</v>
      </c>
      <c r="N52" s="521">
        <v>1</v>
      </c>
      <c r="O52" s="521">
        <v>1</v>
      </c>
      <c r="P52" s="541"/>
      <c r="Q52" s="275"/>
      <c r="R52" s="275"/>
      <c r="S52" s="275"/>
      <c r="T52" s="542"/>
      <c r="U52" s="542"/>
      <c r="V52" s="542"/>
      <c r="W52" s="542"/>
      <c r="X52" s="542"/>
      <c r="Y52" s="542"/>
      <c r="Z52" s="542"/>
      <c r="AA52" s="542"/>
      <c r="AB52" s="542"/>
      <c r="AC52" s="542"/>
      <c r="AD52" s="542"/>
      <c r="AE52" s="542"/>
      <c r="AF52" s="542"/>
      <c r="AG52" s="542"/>
      <c r="AH52" s="542"/>
      <c r="AI52" s="542"/>
      <c r="AJ52" s="542"/>
      <c r="AK52" s="542"/>
      <c r="AL52" s="542"/>
      <c r="AM52" s="542"/>
      <c r="AN52" s="542"/>
      <c r="AO52" s="542"/>
      <c r="AP52" s="542"/>
      <c r="AQ52" s="542"/>
      <c r="AR52" s="542"/>
      <c r="AS52" s="542"/>
      <c r="AT52" s="542"/>
      <c r="AU52" s="542"/>
      <c r="AV52" s="542"/>
      <c r="AW52" s="542"/>
      <c r="AX52" s="542"/>
      <c r="AY52" s="542"/>
      <c r="AZ52" s="542"/>
      <c r="BA52" s="542"/>
      <c r="BB52" s="542"/>
      <c r="BC52" s="542"/>
      <c r="BD52" s="542"/>
      <c r="BE52" s="542"/>
      <c r="BF52" s="542"/>
      <c r="BG52" s="542"/>
      <c r="BH52" s="542"/>
      <c r="BI52" s="542"/>
      <c r="BJ52" s="542"/>
      <c r="BK52" s="542"/>
      <c r="BL52" s="542"/>
      <c r="BM52" s="542"/>
      <c r="BN52" s="542"/>
    </row>
    <row r="53" spans="1:66" s="543" customFormat="1" ht="57" customHeight="1">
      <c r="A53" s="519" t="s">
        <v>936</v>
      </c>
      <c r="B53" s="275" t="s">
        <v>937</v>
      </c>
      <c r="C53" s="275" t="s">
        <v>938</v>
      </c>
      <c r="D53" s="521">
        <v>1</v>
      </c>
      <c r="E53" s="521">
        <v>1</v>
      </c>
      <c r="F53" s="521">
        <v>1</v>
      </c>
      <c r="G53" s="521">
        <v>1</v>
      </c>
      <c r="H53" s="521">
        <v>1</v>
      </c>
      <c r="I53" s="521">
        <v>1</v>
      </c>
      <c r="J53" s="521">
        <v>1</v>
      </c>
      <c r="K53" s="521">
        <v>1</v>
      </c>
      <c r="L53" s="521">
        <v>1</v>
      </c>
      <c r="M53" s="521">
        <v>1</v>
      </c>
      <c r="N53" s="521">
        <v>1</v>
      </c>
      <c r="O53" s="521">
        <v>1</v>
      </c>
      <c r="P53" s="541">
        <v>1282000</v>
      </c>
      <c r="Q53" s="275"/>
      <c r="R53" s="275"/>
      <c r="S53" s="275"/>
      <c r="T53" s="542"/>
      <c r="U53" s="542"/>
      <c r="V53" s="542"/>
      <c r="W53" s="542"/>
      <c r="X53" s="542"/>
      <c r="Y53" s="542"/>
      <c r="Z53" s="542"/>
      <c r="AA53" s="542"/>
      <c r="AB53" s="542"/>
      <c r="AC53" s="542"/>
      <c r="AD53" s="542"/>
      <c r="AE53" s="542"/>
      <c r="AF53" s="542"/>
      <c r="AG53" s="542"/>
      <c r="AH53" s="542"/>
      <c r="AI53" s="542"/>
      <c r="AJ53" s="542"/>
      <c r="AK53" s="542"/>
      <c r="AL53" s="542"/>
      <c r="AM53" s="542"/>
      <c r="AN53" s="542"/>
      <c r="AO53" s="542"/>
      <c r="AP53" s="542"/>
      <c r="AQ53" s="542"/>
      <c r="AR53" s="542"/>
      <c r="AS53" s="542"/>
      <c r="AT53" s="542"/>
      <c r="AU53" s="542"/>
      <c r="AV53" s="542"/>
      <c r="AW53" s="542"/>
      <c r="AX53" s="542"/>
      <c r="AY53" s="542"/>
      <c r="AZ53" s="542"/>
      <c r="BA53" s="542"/>
      <c r="BB53" s="542"/>
      <c r="BC53" s="542"/>
      <c r="BD53" s="542"/>
      <c r="BE53" s="542"/>
      <c r="BF53" s="542"/>
      <c r="BG53" s="542"/>
      <c r="BH53" s="542"/>
      <c r="BI53" s="542"/>
      <c r="BJ53" s="542"/>
      <c r="BK53" s="542"/>
      <c r="BL53" s="542"/>
      <c r="BM53" s="542"/>
      <c r="BN53" s="542"/>
    </row>
    <row r="54" spans="1:66" ht="63.75" customHeight="1">
      <c r="A54" s="40" t="s">
        <v>939</v>
      </c>
      <c r="B54" s="33" t="s">
        <v>940</v>
      </c>
      <c r="C54" s="544" t="s">
        <v>941</v>
      </c>
      <c r="D54" s="522"/>
      <c r="E54" s="522"/>
      <c r="F54" s="521">
        <v>1</v>
      </c>
      <c r="G54" s="522"/>
      <c r="H54" s="522"/>
      <c r="I54" s="521">
        <v>1</v>
      </c>
      <c r="J54" s="522"/>
      <c r="K54" s="522"/>
      <c r="L54" s="521">
        <v>1</v>
      </c>
      <c r="M54" s="521">
        <v>1</v>
      </c>
      <c r="N54" s="522"/>
      <c r="O54" s="522"/>
      <c r="P54" s="32">
        <v>1800206.3333333333</v>
      </c>
      <c r="Q54" s="32"/>
      <c r="R54" s="32"/>
      <c r="S54" s="33" t="s">
        <v>759</v>
      </c>
      <c r="T54" s="542"/>
      <c r="U54" s="542"/>
      <c r="V54" s="542"/>
      <c r="W54" s="542"/>
      <c r="X54" s="542"/>
      <c r="Y54" s="542"/>
      <c r="Z54" s="542"/>
      <c r="AA54" s="542"/>
      <c r="AB54" s="542"/>
      <c r="AC54" s="542"/>
      <c r="AD54" s="542"/>
      <c r="AE54" s="542"/>
      <c r="AF54" s="542"/>
      <c r="AG54" s="542"/>
      <c r="AH54" s="542"/>
      <c r="AI54" s="542"/>
      <c r="AJ54" s="542"/>
      <c r="AK54" s="542"/>
      <c r="AL54" s="542"/>
      <c r="AM54" s="542"/>
      <c r="AN54" s="542"/>
      <c r="AO54" s="542"/>
      <c r="AP54" s="542"/>
      <c r="AQ54" s="542"/>
      <c r="AR54" s="542"/>
      <c r="AS54" s="542"/>
      <c r="AT54" s="542"/>
      <c r="AU54" s="542"/>
      <c r="AV54" s="542"/>
      <c r="AW54" s="542"/>
      <c r="AX54" s="542"/>
      <c r="AY54" s="542"/>
      <c r="AZ54" s="542"/>
      <c r="BA54" s="542"/>
      <c r="BB54" s="542"/>
      <c r="BC54" s="542"/>
      <c r="BD54" s="542"/>
      <c r="BE54" s="542"/>
      <c r="BF54" s="542"/>
      <c r="BG54" s="542"/>
      <c r="BH54" s="542"/>
      <c r="BI54" s="542"/>
      <c r="BJ54" s="542"/>
      <c r="BK54" s="542"/>
      <c r="BL54" s="542"/>
      <c r="BM54" s="542"/>
      <c r="BN54" s="542"/>
    </row>
    <row r="55" spans="1:66" ht="90" customHeight="1">
      <c r="A55" s="40" t="s">
        <v>942</v>
      </c>
      <c r="B55" s="33" t="s">
        <v>943</v>
      </c>
      <c r="C55" s="544" t="s">
        <v>941</v>
      </c>
      <c r="D55" s="522"/>
      <c r="E55" s="522"/>
      <c r="F55" s="521">
        <v>1</v>
      </c>
      <c r="G55" s="522"/>
      <c r="H55" s="522"/>
      <c r="I55" s="521">
        <v>1</v>
      </c>
      <c r="J55" s="522"/>
      <c r="K55" s="522"/>
      <c r="L55" s="521">
        <v>1</v>
      </c>
      <c r="M55" s="521">
        <v>1</v>
      </c>
      <c r="N55" s="522"/>
      <c r="O55" s="522"/>
      <c r="P55" s="32"/>
      <c r="Q55" s="32"/>
      <c r="R55" s="32"/>
      <c r="S55" s="33" t="s">
        <v>944</v>
      </c>
      <c r="T55" s="542"/>
      <c r="U55" s="542"/>
      <c r="V55" s="542"/>
      <c r="W55" s="542"/>
      <c r="X55" s="542"/>
      <c r="Y55" s="542"/>
      <c r="Z55" s="542"/>
      <c r="AA55" s="542"/>
      <c r="AB55" s="542"/>
      <c r="AC55" s="542"/>
      <c r="AD55" s="542"/>
      <c r="AE55" s="542"/>
      <c r="AF55" s="542"/>
      <c r="AG55" s="542"/>
      <c r="AH55" s="542"/>
      <c r="AI55" s="542"/>
      <c r="AJ55" s="542"/>
      <c r="AK55" s="542"/>
      <c r="AL55" s="542"/>
      <c r="AM55" s="542"/>
      <c r="AN55" s="542"/>
      <c r="AO55" s="542"/>
      <c r="AP55" s="542"/>
      <c r="AQ55" s="542"/>
      <c r="AR55" s="542"/>
      <c r="AS55" s="542"/>
      <c r="AT55" s="542"/>
      <c r="AU55" s="542"/>
      <c r="AV55" s="542"/>
      <c r="AW55" s="542"/>
      <c r="AX55" s="542"/>
      <c r="AY55" s="542"/>
      <c r="AZ55" s="542"/>
      <c r="BA55" s="542"/>
      <c r="BB55" s="542"/>
      <c r="BC55" s="542"/>
      <c r="BD55" s="542"/>
      <c r="BE55" s="542"/>
      <c r="BF55" s="542"/>
      <c r="BG55" s="542"/>
      <c r="BH55" s="542"/>
      <c r="BI55" s="542"/>
      <c r="BJ55" s="542"/>
      <c r="BK55" s="542"/>
      <c r="BL55" s="542"/>
      <c r="BM55" s="542"/>
      <c r="BN55" s="542"/>
    </row>
    <row r="56" spans="1:66" ht="59.25" customHeight="1">
      <c r="A56" s="24" t="s">
        <v>945</v>
      </c>
      <c r="B56" s="24" t="s">
        <v>946</v>
      </c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5">
        <f>SUM(P57:P73)</f>
        <v>600068.77777777612</v>
      </c>
      <c r="Q56" s="24"/>
      <c r="R56" s="24"/>
      <c r="S56" s="24"/>
      <c r="T56" s="542"/>
      <c r="U56" s="542"/>
      <c r="V56" s="542"/>
      <c r="W56" s="542"/>
      <c r="X56" s="542"/>
      <c r="Y56" s="542"/>
      <c r="Z56" s="542"/>
      <c r="AA56" s="542"/>
      <c r="AB56" s="542"/>
      <c r="AC56" s="542"/>
      <c r="AD56" s="542"/>
      <c r="AE56" s="542"/>
      <c r="AF56" s="542"/>
      <c r="AG56" s="542"/>
      <c r="AH56" s="542"/>
      <c r="AI56" s="542"/>
      <c r="AJ56" s="542"/>
      <c r="AK56" s="542"/>
      <c r="AL56" s="542"/>
      <c r="AM56" s="542"/>
      <c r="AN56" s="542"/>
      <c r="AO56" s="542"/>
      <c r="AP56" s="542"/>
      <c r="AQ56" s="542"/>
      <c r="AR56" s="542"/>
      <c r="AS56" s="542"/>
      <c r="AT56" s="542"/>
      <c r="AU56" s="542"/>
      <c r="AV56" s="542"/>
      <c r="AW56" s="542"/>
      <c r="AX56" s="542"/>
      <c r="AY56" s="542"/>
      <c r="AZ56" s="542"/>
      <c r="BA56" s="542"/>
      <c r="BB56" s="542"/>
      <c r="BC56" s="542"/>
      <c r="BD56" s="542"/>
      <c r="BE56" s="542"/>
      <c r="BF56" s="542"/>
      <c r="BG56" s="542"/>
      <c r="BH56" s="542"/>
      <c r="BI56" s="542"/>
      <c r="BJ56" s="542"/>
      <c r="BK56" s="542"/>
      <c r="BL56" s="542"/>
      <c r="BM56" s="542"/>
      <c r="BN56" s="542"/>
    </row>
    <row r="57" spans="1:66" ht="67.5" customHeight="1">
      <c r="A57" s="40" t="s">
        <v>947</v>
      </c>
      <c r="B57" s="524" t="s">
        <v>948</v>
      </c>
      <c r="C57" s="524" t="s">
        <v>428</v>
      </c>
      <c r="D57" s="248"/>
      <c r="E57" s="521">
        <v>1</v>
      </c>
      <c r="F57" s="49"/>
      <c r="G57" s="49"/>
      <c r="H57" s="49"/>
      <c r="I57" s="49"/>
      <c r="J57" s="49"/>
      <c r="K57" s="238"/>
      <c r="L57" s="49"/>
      <c r="M57" s="49"/>
      <c r="N57" s="49"/>
      <c r="O57" s="49"/>
      <c r="P57" s="523"/>
      <c r="Q57" s="32"/>
      <c r="R57" s="32"/>
      <c r="S57" s="32"/>
      <c r="T57" s="542"/>
      <c r="U57" s="542"/>
      <c r="V57" s="542"/>
      <c r="W57" s="542"/>
      <c r="X57" s="542"/>
      <c r="Y57" s="542"/>
      <c r="Z57" s="542"/>
      <c r="AA57" s="542"/>
      <c r="AB57" s="542"/>
      <c r="AC57" s="542"/>
      <c r="AD57" s="542"/>
      <c r="AE57" s="542"/>
      <c r="AF57" s="542"/>
      <c r="AG57" s="542"/>
      <c r="AH57" s="542"/>
      <c r="AI57" s="542"/>
      <c r="AJ57" s="542"/>
      <c r="AK57" s="542"/>
      <c r="AL57" s="542"/>
      <c r="AM57" s="542"/>
      <c r="AN57" s="542"/>
      <c r="AO57" s="542"/>
      <c r="AP57" s="542"/>
      <c r="AQ57" s="542"/>
      <c r="AR57" s="542"/>
      <c r="AS57" s="542"/>
      <c r="AT57" s="542"/>
      <c r="AU57" s="542"/>
      <c r="AV57" s="542"/>
      <c r="AW57" s="542"/>
      <c r="AX57" s="542"/>
      <c r="AY57" s="542"/>
      <c r="AZ57" s="542"/>
      <c r="BA57" s="542"/>
      <c r="BB57" s="542"/>
      <c r="BC57" s="542"/>
      <c r="BD57" s="542"/>
      <c r="BE57" s="542"/>
      <c r="BF57" s="542"/>
      <c r="BG57" s="542"/>
      <c r="BH57" s="542"/>
      <c r="BI57" s="542"/>
      <c r="BJ57" s="542"/>
      <c r="BK57" s="542"/>
      <c r="BL57" s="542"/>
      <c r="BM57" s="542"/>
      <c r="BN57" s="542"/>
    </row>
    <row r="58" spans="1:66" ht="87.75" customHeight="1">
      <c r="A58" s="545" t="s">
        <v>949</v>
      </c>
      <c r="B58" s="524" t="s">
        <v>950</v>
      </c>
      <c r="C58" s="524" t="s">
        <v>951</v>
      </c>
      <c r="D58" s="248"/>
      <c r="E58" s="238"/>
      <c r="F58" s="49"/>
      <c r="G58" s="49"/>
      <c r="H58" s="521">
        <v>2</v>
      </c>
      <c r="I58" s="49"/>
      <c r="J58" s="238"/>
      <c r="K58" s="49"/>
      <c r="L58" s="49"/>
      <c r="M58" s="49"/>
      <c r="N58" s="49"/>
      <c r="O58" s="49"/>
      <c r="P58" s="32"/>
      <c r="Q58" s="32"/>
      <c r="R58" s="32"/>
      <c r="S58" s="32"/>
      <c r="T58" s="542"/>
      <c r="U58" s="542"/>
      <c r="V58" s="542"/>
      <c r="W58" s="542"/>
      <c r="X58" s="542"/>
      <c r="Y58" s="542"/>
      <c r="Z58" s="542"/>
      <c r="AA58" s="542"/>
      <c r="AB58" s="542"/>
      <c r="AC58" s="542"/>
      <c r="AD58" s="542"/>
      <c r="AE58" s="542"/>
      <c r="AF58" s="542"/>
      <c r="AG58" s="542"/>
      <c r="AH58" s="542"/>
      <c r="AI58" s="542"/>
      <c r="AJ58" s="542"/>
      <c r="AK58" s="542"/>
      <c r="AL58" s="542"/>
      <c r="AM58" s="542"/>
      <c r="AN58" s="542"/>
      <c r="AO58" s="542"/>
      <c r="AP58" s="542"/>
      <c r="AQ58" s="542"/>
      <c r="AR58" s="542"/>
      <c r="AS58" s="542"/>
      <c r="AT58" s="542"/>
      <c r="AU58" s="542"/>
      <c r="AV58" s="542"/>
      <c r="AW58" s="542"/>
      <c r="AX58" s="542"/>
      <c r="AY58" s="542"/>
      <c r="AZ58" s="542"/>
      <c r="BA58" s="542"/>
      <c r="BB58" s="542"/>
      <c r="BC58" s="542"/>
      <c r="BD58" s="542"/>
      <c r="BE58" s="542"/>
      <c r="BF58" s="542"/>
      <c r="BG58" s="542"/>
      <c r="BH58" s="542"/>
      <c r="BI58" s="542"/>
      <c r="BJ58" s="542"/>
      <c r="BK58" s="542"/>
      <c r="BL58" s="542"/>
      <c r="BM58" s="542"/>
      <c r="BN58" s="542"/>
    </row>
    <row r="59" spans="1:66" ht="45" customHeight="1">
      <c r="A59" s="545" t="s">
        <v>952</v>
      </c>
      <c r="B59" s="524" t="s">
        <v>953</v>
      </c>
      <c r="C59" s="524" t="s">
        <v>954</v>
      </c>
      <c r="D59" s="248"/>
      <c r="E59" s="238"/>
      <c r="F59" s="521">
        <v>2</v>
      </c>
      <c r="G59" s="49"/>
      <c r="H59" s="49"/>
      <c r="I59" s="49"/>
      <c r="J59" s="49"/>
      <c r="K59" s="49"/>
      <c r="L59" s="49"/>
      <c r="M59" s="49"/>
      <c r="N59" s="49"/>
      <c r="O59" s="49"/>
      <c r="P59" s="32"/>
      <c r="Q59" s="32"/>
      <c r="R59" s="32"/>
      <c r="S59" s="32"/>
      <c r="T59" s="542"/>
      <c r="U59" s="542"/>
      <c r="V59" s="542"/>
      <c r="W59" s="542"/>
      <c r="X59" s="542"/>
      <c r="Y59" s="542"/>
      <c r="Z59" s="542"/>
      <c r="AA59" s="542"/>
      <c r="AB59" s="542"/>
      <c r="AC59" s="542"/>
      <c r="AD59" s="542"/>
      <c r="AE59" s="542"/>
      <c r="AF59" s="542"/>
      <c r="AG59" s="542"/>
      <c r="AH59" s="542"/>
      <c r="AI59" s="542"/>
      <c r="AJ59" s="542"/>
      <c r="AK59" s="542"/>
      <c r="AL59" s="542"/>
      <c r="AM59" s="542"/>
      <c r="AN59" s="542"/>
      <c r="AO59" s="542"/>
      <c r="AP59" s="542"/>
      <c r="AQ59" s="542"/>
      <c r="AR59" s="542"/>
      <c r="AS59" s="542"/>
      <c r="AT59" s="542"/>
      <c r="AU59" s="542"/>
      <c r="AV59" s="542"/>
      <c r="AW59" s="542"/>
      <c r="AX59" s="542"/>
      <c r="AY59" s="542"/>
      <c r="AZ59" s="542"/>
      <c r="BA59" s="542"/>
      <c r="BB59" s="542"/>
      <c r="BC59" s="542"/>
      <c r="BD59" s="542"/>
      <c r="BE59" s="542"/>
      <c r="BF59" s="542"/>
      <c r="BG59" s="542"/>
      <c r="BH59" s="542"/>
      <c r="BI59" s="542"/>
      <c r="BJ59" s="542"/>
      <c r="BK59" s="542"/>
      <c r="BL59" s="542"/>
      <c r="BM59" s="542"/>
      <c r="BN59" s="542"/>
    </row>
    <row r="60" spans="1:66" ht="59.25" customHeight="1">
      <c r="A60" s="545" t="s">
        <v>955</v>
      </c>
      <c r="B60" s="524" t="s">
        <v>956</v>
      </c>
      <c r="C60" s="524" t="s">
        <v>957</v>
      </c>
      <c r="D60" s="539"/>
      <c r="E60" s="34"/>
      <c r="F60" s="34"/>
      <c r="G60" s="521">
        <v>1</v>
      </c>
      <c r="H60" s="34"/>
      <c r="I60" s="34"/>
      <c r="J60" s="34"/>
      <c r="K60" s="34"/>
      <c r="L60" s="34"/>
      <c r="M60" s="34"/>
      <c r="N60" s="34"/>
      <c r="O60" s="34"/>
      <c r="P60" s="523"/>
      <c r="Q60" s="526"/>
      <c r="R60" s="34"/>
      <c r="S60" s="34"/>
      <c r="T60" s="542"/>
      <c r="U60" s="542"/>
      <c r="V60" s="542"/>
      <c r="W60" s="542"/>
      <c r="X60" s="542"/>
      <c r="Y60" s="542"/>
      <c r="Z60" s="542"/>
      <c r="AA60" s="542"/>
      <c r="AB60" s="542"/>
      <c r="AC60" s="542"/>
      <c r="AD60" s="542"/>
      <c r="AE60" s="542"/>
      <c r="AF60" s="542"/>
      <c r="AG60" s="542"/>
      <c r="AH60" s="542"/>
      <c r="AI60" s="542"/>
      <c r="AJ60" s="542"/>
      <c r="AK60" s="542"/>
      <c r="AL60" s="542"/>
      <c r="AM60" s="542"/>
      <c r="AN60" s="542"/>
      <c r="AO60" s="542"/>
      <c r="AP60" s="542"/>
      <c r="AQ60" s="542"/>
      <c r="AR60" s="542"/>
      <c r="AS60" s="542"/>
      <c r="AT60" s="542"/>
      <c r="AU60" s="542"/>
      <c r="AV60" s="542"/>
      <c r="AW60" s="542"/>
      <c r="AX60" s="542"/>
      <c r="AY60" s="542"/>
      <c r="AZ60" s="542"/>
      <c r="BA60" s="542"/>
      <c r="BB60" s="542"/>
      <c r="BC60" s="542"/>
      <c r="BD60" s="542"/>
      <c r="BE60" s="542"/>
      <c r="BF60" s="542"/>
      <c r="BG60" s="542"/>
      <c r="BH60" s="542"/>
      <c r="BI60" s="542"/>
      <c r="BJ60" s="542"/>
      <c r="BK60" s="542"/>
      <c r="BL60" s="542"/>
      <c r="BM60" s="542"/>
      <c r="BN60" s="542"/>
    </row>
    <row r="61" spans="1:66" ht="42.75" customHeight="1">
      <c r="A61" s="545" t="s">
        <v>958</v>
      </c>
      <c r="B61" s="524" t="s">
        <v>959</v>
      </c>
      <c r="C61" s="524" t="s">
        <v>960</v>
      </c>
      <c r="D61" s="539"/>
      <c r="E61" s="521">
        <v>20</v>
      </c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523"/>
      <c r="Q61" s="526"/>
      <c r="R61" s="34"/>
      <c r="S61" s="34"/>
      <c r="T61" s="542"/>
      <c r="U61" s="542"/>
      <c r="V61" s="542"/>
      <c r="W61" s="542"/>
      <c r="X61" s="542"/>
      <c r="Y61" s="542"/>
      <c r="Z61" s="542"/>
      <c r="AA61" s="542"/>
      <c r="AB61" s="542"/>
      <c r="AC61" s="542"/>
      <c r="AD61" s="542"/>
      <c r="AE61" s="542"/>
      <c r="AF61" s="542"/>
      <c r="AG61" s="542"/>
      <c r="AH61" s="542"/>
      <c r="AI61" s="542"/>
      <c r="AJ61" s="542"/>
      <c r="AK61" s="542"/>
      <c r="AL61" s="542"/>
      <c r="AM61" s="542"/>
      <c r="AN61" s="542"/>
      <c r="AO61" s="542"/>
      <c r="AP61" s="542"/>
      <c r="AQ61" s="542"/>
      <c r="AR61" s="542"/>
      <c r="AS61" s="542"/>
      <c r="AT61" s="542"/>
      <c r="AU61" s="542"/>
      <c r="AV61" s="542"/>
      <c r="AW61" s="542"/>
      <c r="AX61" s="542"/>
      <c r="AY61" s="542"/>
      <c r="AZ61" s="542"/>
      <c r="BA61" s="542"/>
      <c r="BB61" s="542"/>
      <c r="BC61" s="542"/>
      <c r="BD61" s="542"/>
      <c r="BE61" s="542"/>
      <c r="BF61" s="542"/>
      <c r="BG61" s="542"/>
      <c r="BH61" s="542"/>
      <c r="BI61" s="542"/>
      <c r="BJ61" s="542"/>
      <c r="BK61" s="542"/>
      <c r="BL61" s="542"/>
      <c r="BM61" s="542"/>
      <c r="BN61" s="542"/>
    </row>
    <row r="62" spans="1:66" ht="40.5" customHeight="1">
      <c r="A62" s="545" t="s">
        <v>961</v>
      </c>
      <c r="B62" s="524" t="s">
        <v>590</v>
      </c>
      <c r="C62" s="524" t="s">
        <v>962</v>
      </c>
      <c r="D62" s="539"/>
      <c r="E62" s="34"/>
      <c r="F62" s="34"/>
      <c r="G62" s="34"/>
      <c r="H62" s="521">
        <v>10</v>
      </c>
      <c r="I62" s="34"/>
      <c r="J62" s="34"/>
      <c r="K62" s="34"/>
      <c r="L62" s="34"/>
      <c r="M62" s="34"/>
      <c r="N62" s="34"/>
      <c r="O62" s="34"/>
      <c r="P62" s="32"/>
      <c r="Q62" s="526"/>
      <c r="R62" s="34"/>
      <c r="S62" s="34"/>
      <c r="T62" s="542"/>
    </row>
    <row r="63" spans="1:66" ht="60.75" customHeight="1">
      <c r="A63" s="545" t="s">
        <v>963</v>
      </c>
      <c r="B63" s="524" t="s">
        <v>964</v>
      </c>
      <c r="C63" s="524" t="s">
        <v>965</v>
      </c>
      <c r="D63" s="521">
        <v>1</v>
      </c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523"/>
      <c r="Q63" s="540"/>
      <c r="R63" s="34"/>
      <c r="S63" s="34"/>
      <c r="T63" s="542"/>
    </row>
    <row r="64" spans="1:66" ht="51.75">
      <c r="A64" s="545" t="s">
        <v>966</v>
      </c>
      <c r="B64" s="524" t="s">
        <v>967</v>
      </c>
      <c r="C64" s="524" t="s">
        <v>968</v>
      </c>
      <c r="D64" s="49"/>
      <c r="E64" s="49"/>
      <c r="F64" s="521">
        <v>100</v>
      </c>
      <c r="G64" s="49"/>
      <c r="H64" s="49"/>
      <c r="I64" s="521">
        <v>100</v>
      </c>
      <c r="J64" s="49"/>
      <c r="K64" s="521">
        <v>100</v>
      </c>
      <c r="L64" s="49"/>
      <c r="M64" s="521">
        <v>20</v>
      </c>
      <c r="N64" s="49"/>
      <c r="O64" s="49"/>
      <c r="P64" s="32"/>
      <c r="Q64" s="32"/>
      <c r="R64" s="32"/>
      <c r="S64" s="33"/>
      <c r="T64" s="542"/>
    </row>
    <row r="65" spans="1:20" ht="34.5">
      <c r="A65" s="545" t="s">
        <v>969</v>
      </c>
      <c r="B65" s="524" t="s">
        <v>970</v>
      </c>
      <c r="C65" s="525" t="s">
        <v>971</v>
      </c>
      <c r="D65" s="521">
        <v>1</v>
      </c>
      <c r="E65" s="49"/>
      <c r="F65" s="49"/>
      <c r="G65" s="49"/>
      <c r="H65" s="238"/>
      <c r="I65" s="49"/>
      <c r="J65" s="49"/>
      <c r="K65" s="49"/>
      <c r="L65" s="49"/>
      <c r="M65" s="49"/>
      <c r="N65" s="49"/>
      <c r="O65" s="49"/>
      <c r="P65" s="523"/>
      <c r="Q65" s="32"/>
      <c r="R65" s="32"/>
      <c r="S65" s="33"/>
      <c r="T65" s="542"/>
    </row>
    <row r="66" spans="1:20" ht="34.5">
      <c r="A66" s="545" t="s">
        <v>972</v>
      </c>
      <c r="B66" s="524" t="s">
        <v>973</v>
      </c>
      <c r="C66" s="525" t="s">
        <v>974</v>
      </c>
      <c r="D66" s="522"/>
      <c r="E66" s="49"/>
      <c r="F66" s="49"/>
      <c r="G66" s="521">
        <v>12</v>
      </c>
      <c r="H66" s="49"/>
      <c r="I66" s="49"/>
      <c r="J66" s="522"/>
      <c r="K66" s="49"/>
      <c r="L66" s="49"/>
      <c r="M66" s="522"/>
      <c r="N66" s="49"/>
      <c r="O66" s="49"/>
      <c r="P66" s="523"/>
      <c r="Q66" s="32"/>
      <c r="R66" s="32"/>
      <c r="S66" s="33"/>
      <c r="T66" s="542"/>
    </row>
    <row r="67" spans="1:20" ht="51.75">
      <c r="A67" s="545" t="s">
        <v>975</v>
      </c>
      <c r="B67" s="524" t="s">
        <v>976</v>
      </c>
      <c r="C67" s="525" t="s">
        <v>977</v>
      </c>
      <c r="D67" s="521">
        <v>1</v>
      </c>
      <c r="E67" s="521">
        <v>1</v>
      </c>
      <c r="F67" s="521">
        <v>1</v>
      </c>
      <c r="G67" s="521">
        <v>1</v>
      </c>
      <c r="H67" s="521">
        <v>1</v>
      </c>
      <c r="I67" s="521">
        <v>1</v>
      </c>
      <c r="J67" s="521">
        <v>1</v>
      </c>
      <c r="K67" s="521">
        <v>1</v>
      </c>
      <c r="L67" s="521">
        <v>1</v>
      </c>
      <c r="M67" s="521">
        <v>1</v>
      </c>
      <c r="N67" s="521">
        <v>1</v>
      </c>
      <c r="O67" s="521">
        <v>1</v>
      </c>
      <c r="P67" s="523">
        <v>600068.77777777612</v>
      </c>
      <c r="Q67" s="34"/>
      <c r="R67" s="34"/>
      <c r="S67" s="34"/>
      <c r="T67" s="542"/>
    </row>
    <row r="68" spans="1:20" ht="34.5">
      <c r="A68" s="545" t="s">
        <v>978</v>
      </c>
      <c r="B68" s="524" t="s">
        <v>979</v>
      </c>
      <c r="C68" s="525" t="s">
        <v>980</v>
      </c>
      <c r="D68" s="521">
        <v>1</v>
      </c>
      <c r="E68" s="34"/>
      <c r="F68" s="34"/>
      <c r="G68" s="34"/>
      <c r="H68" s="34"/>
      <c r="I68" s="521">
        <v>1</v>
      </c>
      <c r="J68" s="34"/>
      <c r="K68" s="34"/>
      <c r="L68" s="34"/>
      <c r="M68" s="34"/>
      <c r="N68" s="34"/>
      <c r="O68" s="34"/>
      <c r="P68" s="523"/>
      <c r="Q68" s="34"/>
      <c r="R68" s="34"/>
      <c r="S68" s="34"/>
      <c r="T68" s="542"/>
    </row>
    <row r="69" spans="1:20" ht="51.75">
      <c r="A69" s="545" t="s">
        <v>981</v>
      </c>
      <c r="B69" s="524" t="s">
        <v>982</v>
      </c>
      <c r="C69" s="525" t="s">
        <v>983</v>
      </c>
      <c r="D69" s="521">
        <v>1</v>
      </c>
      <c r="E69" s="34"/>
      <c r="F69" s="34"/>
      <c r="G69" s="34"/>
      <c r="H69" s="34"/>
      <c r="I69" s="521">
        <v>1</v>
      </c>
      <c r="J69" s="34"/>
      <c r="K69" s="34"/>
      <c r="L69" s="34"/>
      <c r="M69" s="34"/>
      <c r="N69" s="34"/>
      <c r="O69" s="34"/>
      <c r="P69" s="523"/>
      <c r="Q69" s="34"/>
      <c r="R69" s="34"/>
      <c r="S69" s="34"/>
      <c r="T69" s="542"/>
    </row>
    <row r="70" spans="1:20" ht="51.75">
      <c r="A70" s="545" t="s">
        <v>984</v>
      </c>
      <c r="B70" s="524" t="s">
        <v>985</v>
      </c>
      <c r="C70" s="525" t="s">
        <v>986</v>
      </c>
      <c r="D70" s="34"/>
      <c r="E70" s="34"/>
      <c r="F70" s="34"/>
      <c r="G70" s="521">
        <v>50</v>
      </c>
      <c r="H70" s="34"/>
      <c r="I70" s="34"/>
      <c r="J70" s="34"/>
      <c r="K70" s="34"/>
      <c r="L70" s="34"/>
      <c r="M70" s="34"/>
      <c r="N70" s="34"/>
      <c r="O70" s="34"/>
      <c r="P70" s="32"/>
      <c r="Q70" s="523"/>
      <c r="R70" s="34"/>
      <c r="S70" s="34"/>
      <c r="T70" s="542"/>
    </row>
    <row r="71" spans="1:20" ht="69">
      <c r="A71" s="545" t="s">
        <v>987</v>
      </c>
      <c r="B71" s="524" t="s">
        <v>988</v>
      </c>
      <c r="C71" s="525" t="s">
        <v>989</v>
      </c>
      <c r="D71" s="34"/>
      <c r="E71" s="34"/>
      <c r="F71" s="34"/>
      <c r="G71" s="34"/>
      <c r="H71" s="34"/>
      <c r="I71" s="521">
        <v>1</v>
      </c>
      <c r="J71" s="34"/>
      <c r="K71" s="34"/>
      <c r="L71" s="34"/>
      <c r="M71" s="34"/>
      <c r="N71" s="34"/>
      <c r="O71" s="34"/>
      <c r="P71" s="523"/>
      <c r="Q71" s="34"/>
      <c r="R71" s="34"/>
      <c r="S71" s="34"/>
      <c r="T71" s="542"/>
    </row>
    <row r="72" spans="1:20" ht="34.5">
      <c r="A72" s="545" t="s">
        <v>990</v>
      </c>
      <c r="B72" s="524" t="s">
        <v>991</v>
      </c>
      <c r="C72" s="525" t="s">
        <v>992</v>
      </c>
      <c r="D72" s="34"/>
      <c r="E72" s="34"/>
      <c r="F72" s="34"/>
      <c r="G72" s="521">
        <v>2</v>
      </c>
      <c r="H72" s="34"/>
      <c r="I72" s="34"/>
      <c r="J72" s="34"/>
      <c r="K72" s="34"/>
      <c r="L72" s="34"/>
      <c r="M72" s="34"/>
      <c r="N72" s="34"/>
      <c r="O72" s="34"/>
      <c r="P72" s="32"/>
      <c r="Q72" s="34"/>
      <c r="R72" s="34"/>
      <c r="S72" s="34"/>
      <c r="T72" s="542"/>
    </row>
    <row r="73" spans="1:20" ht="34.5">
      <c r="A73" s="545" t="s">
        <v>993</v>
      </c>
      <c r="B73" s="524" t="s">
        <v>994</v>
      </c>
      <c r="C73" s="525" t="s">
        <v>995</v>
      </c>
      <c r="D73" s="521">
        <v>150</v>
      </c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546"/>
      <c r="Q73" s="34"/>
      <c r="R73" s="34"/>
      <c r="S73" s="34"/>
      <c r="T73" s="542"/>
    </row>
    <row r="74" spans="1:20" ht="15.75">
      <c r="A74" s="850" t="s">
        <v>996</v>
      </c>
      <c r="B74" s="850"/>
      <c r="C74" s="850"/>
      <c r="D74" s="850"/>
      <c r="E74" s="850"/>
      <c r="F74" s="850"/>
      <c r="G74" s="850"/>
      <c r="H74" s="850"/>
      <c r="I74" s="850"/>
      <c r="J74" s="850"/>
      <c r="K74" s="850"/>
      <c r="L74" s="850"/>
      <c r="M74" s="850"/>
      <c r="N74" s="850"/>
      <c r="O74" s="850"/>
      <c r="P74" s="547">
        <f>P13+P30+P56</f>
        <v>3682275.1111111091</v>
      </c>
      <c r="Q74" s="548"/>
      <c r="R74" s="292"/>
      <c r="S74" s="549"/>
      <c r="T74" s="542"/>
    </row>
    <row r="75" spans="1:20" ht="15.75">
      <c r="A75" s="234"/>
      <c r="B75" s="234"/>
      <c r="C75" s="234"/>
      <c r="D75" s="234"/>
      <c r="E75" s="234"/>
      <c r="F75" s="234"/>
      <c r="G75" s="234"/>
      <c r="H75" s="234"/>
      <c r="I75" s="234"/>
      <c r="J75" s="234"/>
      <c r="K75" s="234"/>
      <c r="L75" s="234"/>
      <c r="M75" s="234"/>
      <c r="N75" s="234"/>
      <c r="O75" s="234"/>
      <c r="P75" s="234"/>
      <c r="Q75" s="291"/>
      <c r="R75" s="234"/>
      <c r="S75" s="234"/>
      <c r="T75" s="542"/>
    </row>
    <row r="77" spans="1:20">
      <c r="P77" s="61"/>
    </row>
    <row r="78" spans="1:20">
      <c r="P78" s="61"/>
    </row>
    <row r="79" spans="1:20">
      <c r="P79" s="61"/>
    </row>
  </sheetData>
  <mergeCells count="18">
    <mergeCell ref="M11:O11"/>
    <mergeCell ref="P11:R11"/>
    <mergeCell ref="S11:S12"/>
    <mergeCell ref="A74:O74"/>
    <mergeCell ref="A9:C9"/>
    <mergeCell ref="J9:L9"/>
    <mergeCell ref="A11:A12"/>
    <mergeCell ref="B11:B12"/>
    <mergeCell ref="C11:C12"/>
    <mergeCell ref="D11:F11"/>
    <mergeCell ref="G11:I11"/>
    <mergeCell ref="J11:L11"/>
    <mergeCell ref="J8:L8"/>
    <mergeCell ref="A1:S1"/>
    <mergeCell ref="A2:S2"/>
    <mergeCell ref="A3:S3"/>
    <mergeCell ref="A4:C4"/>
    <mergeCell ref="J4:L4"/>
  </mergeCells>
  <pageMargins left="0.17" right="0.17" top="0.75" bottom="0.75" header="0.3" footer="0.3"/>
  <pageSetup paperSize="5" scale="6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view="pageBreakPreview" zoomScale="60" zoomScaleNormal="100" workbookViewId="0">
      <selection activeCell="F8" sqref="F8"/>
    </sheetView>
  </sheetViews>
  <sheetFormatPr baseColWidth="10" defaultColWidth="11.42578125" defaultRowHeight="15"/>
  <cols>
    <col min="1" max="1" width="61.85546875" customWidth="1"/>
    <col min="2" max="2" width="42.5703125" customWidth="1"/>
    <col min="3" max="3" width="23.5703125" customWidth="1"/>
    <col min="4" max="4" width="5.28515625" customWidth="1"/>
    <col min="5" max="5" width="6" customWidth="1"/>
    <col min="6" max="6" width="5.28515625" customWidth="1"/>
    <col min="7" max="7" width="5.140625" customWidth="1"/>
    <col min="8" max="8" width="6.42578125" customWidth="1"/>
    <col min="9" max="9" width="5.7109375" customWidth="1"/>
    <col min="10" max="10" width="4.7109375" customWidth="1"/>
    <col min="11" max="11" width="7.140625" customWidth="1"/>
    <col min="12" max="12" width="5.7109375" customWidth="1"/>
    <col min="13" max="14" width="6.140625" customWidth="1"/>
    <col min="15" max="15" width="5.28515625" customWidth="1"/>
    <col min="16" max="17" width="24.42578125" customWidth="1"/>
    <col min="18" max="18" width="16.28515625" customWidth="1"/>
    <col min="19" max="19" width="26.7109375" customWidth="1"/>
  </cols>
  <sheetData>
    <row r="1" spans="1:19" ht="22.5">
      <c r="A1" s="804" t="s">
        <v>0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  <c r="S1" s="804"/>
    </row>
    <row r="2" spans="1:19" ht="18">
      <c r="A2" s="805" t="s">
        <v>1</v>
      </c>
      <c r="B2" s="805"/>
      <c r="C2" s="805"/>
      <c r="D2" s="805"/>
      <c r="E2" s="805"/>
      <c r="F2" s="805"/>
      <c r="G2" s="805"/>
      <c r="H2" s="805"/>
      <c r="I2" s="805"/>
      <c r="J2" s="805"/>
      <c r="K2" s="805"/>
      <c r="L2" s="805"/>
      <c r="M2" s="805"/>
      <c r="N2" s="805"/>
      <c r="O2" s="805"/>
      <c r="P2" s="805"/>
      <c r="Q2" s="805"/>
      <c r="R2" s="805"/>
      <c r="S2" s="805"/>
    </row>
    <row r="3" spans="1:19" ht="33" customHeight="1">
      <c r="A3" s="853" t="s">
        <v>243</v>
      </c>
      <c r="B3" s="853"/>
      <c r="C3" s="853"/>
      <c r="D3" s="853"/>
      <c r="E3" s="853"/>
      <c r="F3" s="853"/>
      <c r="G3" s="853"/>
      <c r="H3" s="853"/>
      <c r="I3" s="853"/>
      <c r="J3" s="853"/>
      <c r="K3" s="853"/>
      <c r="L3" s="853"/>
      <c r="M3" s="853"/>
      <c r="N3" s="853"/>
      <c r="O3" s="853"/>
      <c r="P3" s="853"/>
      <c r="Q3" s="853"/>
      <c r="R3" s="853"/>
      <c r="S3" s="853"/>
    </row>
    <row r="4" spans="1:19" ht="18.75">
      <c r="A4" s="807" t="s">
        <v>750</v>
      </c>
      <c r="B4" s="807"/>
      <c r="C4" s="807"/>
      <c r="D4" s="4"/>
      <c r="E4" s="4"/>
      <c r="F4" s="4"/>
      <c r="G4" s="4"/>
      <c r="H4" s="4"/>
      <c r="I4" s="841"/>
      <c r="J4" s="841"/>
      <c r="K4" s="841"/>
      <c r="L4" s="4"/>
      <c r="M4" s="4"/>
      <c r="N4" s="4"/>
      <c r="O4" s="4"/>
      <c r="P4" s="4"/>
      <c r="Q4" s="303"/>
      <c r="R4" s="303"/>
      <c r="S4" s="5"/>
    </row>
    <row r="5" spans="1:19" ht="21" customHeight="1">
      <c r="A5" s="15" t="s">
        <v>1857</v>
      </c>
      <c r="B5" s="15"/>
      <c r="C5" s="15"/>
      <c r="D5" s="12"/>
      <c r="E5" s="12"/>
      <c r="F5" s="12"/>
      <c r="G5" s="12"/>
      <c r="H5" s="9"/>
      <c r="I5" s="15"/>
      <c r="J5" s="15"/>
      <c r="K5" s="15"/>
      <c r="L5" s="12"/>
      <c r="M5" s="12"/>
      <c r="N5" s="12"/>
      <c r="O5" s="12"/>
      <c r="P5" s="9"/>
      <c r="Q5" s="305"/>
      <c r="R5" s="306"/>
      <c r="S5" s="5"/>
    </row>
    <row r="6" spans="1:19" ht="20.25">
      <c r="A6" s="15" t="s">
        <v>4</v>
      </c>
      <c r="B6" s="12"/>
      <c r="C6" s="175"/>
      <c r="D6" s="12"/>
      <c r="E6" s="12"/>
      <c r="F6" s="12"/>
      <c r="G6" s="12"/>
      <c r="H6" s="12"/>
      <c r="I6" s="15"/>
      <c r="J6" s="12"/>
      <c r="K6" s="175"/>
      <c r="L6" s="12"/>
      <c r="M6" s="12"/>
      <c r="N6" s="12"/>
      <c r="O6" s="12"/>
      <c r="P6" s="12"/>
      <c r="Q6" s="307"/>
      <c r="R6" s="79"/>
      <c r="S6" s="5"/>
    </row>
    <row r="7" spans="1:19" s="16" customFormat="1" ht="18.75">
      <c r="A7" s="12" t="s">
        <v>751</v>
      </c>
      <c r="B7" s="12"/>
      <c r="C7" s="175"/>
      <c r="D7" s="12"/>
      <c r="E7" s="12"/>
      <c r="F7" s="12"/>
      <c r="G7" s="12"/>
      <c r="H7" s="15"/>
      <c r="I7" s="12"/>
      <c r="J7" s="12"/>
      <c r="K7" s="175"/>
      <c r="L7" s="12"/>
      <c r="M7" s="12"/>
      <c r="N7" s="12"/>
      <c r="O7" s="12"/>
      <c r="P7" s="15"/>
      <c r="Q7" s="308"/>
      <c r="R7" s="308"/>
      <c r="S7" s="309"/>
    </row>
    <row r="8" spans="1:19" s="16" customFormat="1" ht="18.75">
      <c r="A8" s="12" t="s">
        <v>752</v>
      </c>
      <c r="B8" s="12"/>
      <c r="C8" s="175"/>
      <c r="D8" s="4"/>
      <c r="E8" s="4"/>
      <c r="F8" s="4"/>
      <c r="G8" s="4"/>
      <c r="H8" s="4"/>
      <c r="I8" s="12"/>
      <c r="J8" s="12"/>
      <c r="K8" s="175"/>
      <c r="L8" s="4"/>
      <c r="M8" s="4"/>
      <c r="N8" s="4"/>
      <c r="O8" s="4"/>
      <c r="P8" s="4"/>
      <c r="Q8" s="308"/>
      <c r="R8" s="308"/>
      <c r="S8" s="309"/>
    </row>
    <row r="9" spans="1:19" s="16" customFormat="1" ht="18.75">
      <c r="A9" s="841" t="s">
        <v>7</v>
      </c>
      <c r="B9" s="841"/>
      <c r="C9" s="841"/>
      <c r="D9" s="4"/>
      <c r="E9" s="4"/>
      <c r="F9" s="4"/>
      <c r="G9" s="4"/>
      <c r="H9" s="4"/>
      <c r="I9" s="851"/>
      <c r="J9" s="851"/>
      <c r="K9" s="851"/>
      <c r="L9" s="4"/>
      <c r="M9" s="4"/>
      <c r="N9" s="4"/>
      <c r="O9" s="4"/>
      <c r="P9" s="4"/>
      <c r="Q9" s="308"/>
      <c r="R9" s="308"/>
      <c r="S9" s="309"/>
    </row>
    <row r="10" spans="1:19" s="16" customFormat="1" ht="18.75">
      <c r="A10" s="15" t="s">
        <v>8</v>
      </c>
      <c r="B10" s="15"/>
      <c r="C10" s="15"/>
      <c r="D10" s="12"/>
      <c r="E10" s="12"/>
      <c r="F10" s="12"/>
      <c r="G10" s="12"/>
      <c r="H10" s="9"/>
      <c r="I10" s="15"/>
      <c r="J10" s="15"/>
      <c r="K10" s="15"/>
      <c r="L10" s="12"/>
      <c r="M10" s="12"/>
      <c r="N10" s="12"/>
      <c r="O10" s="12"/>
      <c r="P10" s="9"/>
      <c r="Q10" s="308"/>
      <c r="R10" s="308"/>
      <c r="S10" s="309"/>
    </row>
    <row r="11" spans="1:19" ht="15" customHeight="1">
      <c r="A11" s="809" t="s">
        <v>138</v>
      </c>
      <c r="B11" s="809" t="s">
        <v>10</v>
      </c>
      <c r="C11" s="809" t="s">
        <v>11</v>
      </c>
      <c r="D11" s="811" t="s">
        <v>12</v>
      </c>
      <c r="E11" s="811"/>
      <c r="F11" s="811"/>
      <c r="G11" s="814" t="s">
        <v>13</v>
      </c>
      <c r="H11" s="814"/>
      <c r="I11" s="814"/>
      <c r="J11" s="814" t="s">
        <v>14</v>
      </c>
      <c r="K11" s="814"/>
      <c r="L11" s="814"/>
      <c r="M11" s="814" t="s">
        <v>15</v>
      </c>
      <c r="N11" s="814"/>
      <c r="O11" s="814"/>
      <c r="P11" s="814" t="s">
        <v>16</v>
      </c>
      <c r="Q11" s="814"/>
      <c r="R11" s="814"/>
      <c r="S11" s="809" t="s">
        <v>17</v>
      </c>
    </row>
    <row r="12" spans="1:19" ht="30" customHeight="1">
      <c r="A12" s="809"/>
      <c r="B12" s="809"/>
      <c r="C12" s="809"/>
      <c r="D12" s="23" t="s">
        <v>18</v>
      </c>
      <c r="E12" s="23" t="s">
        <v>19</v>
      </c>
      <c r="F12" s="23" t="s">
        <v>20</v>
      </c>
      <c r="G12" s="23" t="s">
        <v>21</v>
      </c>
      <c r="H12" s="23" t="s">
        <v>22</v>
      </c>
      <c r="I12" s="23" t="s">
        <v>23</v>
      </c>
      <c r="J12" s="23" t="s">
        <v>24</v>
      </c>
      <c r="K12" s="23" t="s">
        <v>25</v>
      </c>
      <c r="L12" s="23" t="s">
        <v>26</v>
      </c>
      <c r="M12" s="23" t="s">
        <v>27</v>
      </c>
      <c r="N12" s="23" t="s">
        <v>28</v>
      </c>
      <c r="O12" s="23" t="s">
        <v>29</v>
      </c>
      <c r="P12" s="23" t="s">
        <v>30</v>
      </c>
      <c r="Q12" s="23" t="s">
        <v>31</v>
      </c>
      <c r="R12" s="23" t="s">
        <v>32</v>
      </c>
      <c r="S12" s="809"/>
    </row>
    <row r="13" spans="1:19" ht="46.5" customHeight="1">
      <c r="A13" s="83" t="s">
        <v>753</v>
      </c>
      <c r="B13" s="83" t="s">
        <v>754</v>
      </c>
      <c r="C13" s="83" t="s">
        <v>755</v>
      </c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485">
        <f>P15</f>
        <v>25000</v>
      </c>
      <c r="Q13" s="83"/>
      <c r="R13" s="83"/>
      <c r="S13" s="83"/>
    </row>
    <row r="14" spans="1:19" ht="50.25" customHeight="1">
      <c r="A14" s="486" t="s">
        <v>756</v>
      </c>
      <c r="B14" s="487" t="s">
        <v>757</v>
      </c>
      <c r="C14" s="487" t="s">
        <v>758</v>
      </c>
      <c r="D14" s="487"/>
      <c r="E14" s="487"/>
      <c r="F14" s="487"/>
      <c r="G14" s="487"/>
      <c r="H14" s="487"/>
      <c r="I14" s="487"/>
      <c r="J14" s="487"/>
      <c r="K14" s="487"/>
      <c r="L14" s="487"/>
      <c r="M14" s="487"/>
      <c r="N14" s="487"/>
      <c r="O14" s="487"/>
      <c r="P14" s="487"/>
      <c r="Q14" s="487"/>
      <c r="R14" s="487"/>
      <c r="S14" s="487" t="s">
        <v>759</v>
      </c>
    </row>
    <row r="15" spans="1:19" ht="41.25" customHeight="1">
      <c r="A15" s="388" t="s">
        <v>760</v>
      </c>
      <c r="B15" s="469" t="s">
        <v>761</v>
      </c>
      <c r="C15" s="469" t="s">
        <v>762</v>
      </c>
      <c r="D15" s="488">
        <v>1</v>
      </c>
      <c r="E15" s="488">
        <v>1</v>
      </c>
      <c r="F15" s="488">
        <v>1</v>
      </c>
      <c r="G15" s="488">
        <v>1</v>
      </c>
      <c r="H15" s="488">
        <v>1</v>
      </c>
      <c r="I15" s="488">
        <v>1</v>
      </c>
      <c r="J15" s="488">
        <v>1</v>
      </c>
      <c r="K15" s="488">
        <v>1</v>
      </c>
      <c r="L15" s="488">
        <v>1</v>
      </c>
      <c r="M15" s="488">
        <v>1</v>
      </c>
      <c r="N15" s="488">
        <v>1</v>
      </c>
      <c r="O15" s="488">
        <v>1</v>
      </c>
      <c r="P15" s="489">
        <v>25000</v>
      </c>
      <c r="Q15" s="490"/>
      <c r="R15" s="490"/>
      <c r="S15" s="469" t="s">
        <v>759</v>
      </c>
    </row>
    <row r="16" spans="1:19" ht="43.5" customHeight="1">
      <c r="A16" s="388" t="s">
        <v>763</v>
      </c>
      <c r="B16" s="469" t="s">
        <v>764</v>
      </c>
      <c r="C16" s="469" t="s">
        <v>765</v>
      </c>
      <c r="D16" s="488">
        <v>1</v>
      </c>
      <c r="E16" s="488">
        <v>1</v>
      </c>
      <c r="F16" s="488">
        <v>1</v>
      </c>
      <c r="G16" s="488">
        <v>1</v>
      </c>
      <c r="H16" s="488">
        <v>1</v>
      </c>
      <c r="I16" s="488">
        <v>1</v>
      </c>
      <c r="J16" s="488">
        <v>1</v>
      </c>
      <c r="K16" s="488">
        <v>1</v>
      </c>
      <c r="L16" s="488">
        <v>1</v>
      </c>
      <c r="M16" s="488">
        <v>1</v>
      </c>
      <c r="N16" s="488">
        <v>1</v>
      </c>
      <c r="O16" s="488">
        <v>1</v>
      </c>
      <c r="P16" s="489"/>
      <c r="Q16" s="490"/>
      <c r="R16" s="490"/>
      <c r="S16" s="469" t="s">
        <v>759</v>
      </c>
    </row>
    <row r="17" spans="1:19" ht="36.75" customHeight="1">
      <c r="A17" s="388" t="s">
        <v>766</v>
      </c>
      <c r="B17" s="469" t="s">
        <v>767</v>
      </c>
      <c r="C17" s="469" t="s">
        <v>762</v>
      </c>
      <c r="D17" s="488">
        <v>1</v>
      </c>
      <c r="E17" s="488">
        <v>1</v>
      </c>
      <c r="F17" s="488">
        <v>1</v>
      </c>
      <c r="G17" s="488">
        <v>1</v>
      </c>
      <c r="H17" s="488">
        <v>1</v>
      </c>
      <c r="I17" s="488">
        <v>1</v>
      </c>
      <c r="J17" s="488">
        <v>1</v>
      </c>
      <c r="K17" s="488">
        <v>1</v>
      </c>
      <c r="L17" s="488">
        <v>1</v>
      </c>
      <c r="M17" s="488">
        <v>1</v>
      </c>
      <c r="N17" s="488">
        <v>1</v>
      </c>
      <c r="O17" s="488">
        <v>1</v>
      </c>
      <c r="P17" s="489"/>
      <c r="Q17" s="490"/>
      <c r="R17" s="490"/>
      <c r="S17" s="469" t="s">
        <v>759</v>
      </c>
    </row>
    <row r="18" spans="1:19" ht="44.25" customHeight="1">
      <c r="A18" s="147" t="s">
        <v>768</v>
      </c>
      <c r="B18" s="147" t="s">
        <v>769</v>
      </c>
      <c r="C18" s="147" t="s">
        <v>770</v>
      </c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</row>
    <row r="19" spans="1:19" ht="59.25" customHeight="1">
      <c r="A19" s="388" t="s">
        <v>771</v>
      </c>
      <c r="B19" s="388" t="s">
        <v>772</v>
      </c>
      <c r="C19" s="388" t="s">
        <v>773</v>
      </c>
      <c r="D19" s="488">
        <v>1</v>
      </c>
      <c r="E19" s="488">
        <v>1</v>
      </c>
      <c r="F19" s="488">
        <v>1</v>
      </c>
      <c r="G19" s="488">
        <v>1</v>
      </c>
      <c r="H19" s="488">
        <v>1</v>
      </c>
      <c r="I19" s="488">
        <v>1</v>
      </c>
      <c r="J19" s="488">
        <v>1</v>
      </c>
      <c r="K19" s="488">
        <v>1</v>
      </c>
      <c r="L19" s="488">
        <v>1</v>
      </c>
      <c r="M19" s="488">
        <v>1</v>
      </c>
      <c r="N19" s="488">
        <v>1</v>
      </c>
      <c r="O19" s="488">
        <v>1</v>
      </c>
      <c r="P19" s="491"/>
      <c r="Q19" s="492"/>
      <c r="R19" s="492"/>
      <c r="S19" s="493"/>
    </row>
    <row r="20" spans="1:19" ht="48.75" customHeight="1">
      <c r="A20" s="388" t="s">
        <v>774</v>
      </c>
      <c r="B20" s="388" t="s">
        <v>775</v>
      </c>
      <c r="C20" s="388" t="s">
        <v>773</v>
      </c>
      <c r="D20" s="488">
        <v>1</v>
      </c>
      <c r="E20" s="488">
        <v>1</v>
      </c>
      <c r="F20" s="488">
        <v>1</v>
      </c>
      <c r="G20" s="488">
        <v>1</v>
      </c>
      <c r="H20" s="488">
        <v>1</v>
      </c>
      <c r="I20" s="488">
        <v>1</v>
      </c>
      <c r="J20" s="488">
        <v>1</v>
      </c>
      <c r="K20" s="488">
        <v>1</v>
      </c>
      <c r="L20" s="488">
        <v>1</v>
      </c>
      <c r="M20" s="488">
        <v>1</v>
      </c>
      <c r="N20" s="488">
        <v>1</v>
      </c>
      <c r="O20" s="488">
        <v>1</v>
      </c>
      <c r="P20" s="494"/>
      <c r="Q20" s="137"/>
      <c r="R20" s="137"/>
      <c r="S20" s="495"/>
    </row>
    <row r="21" spans="1:19" ht="51" customHeight="1">
      <c r="A21" s="388" t="s">
        <v>776</v>
      </c>
      <c r="B21" s="388" t="s">
        <v>777</v>
      </c>
      <c r="C21" s="388" t="s">
        <v>773</v>
      </c>
      <c r="D21" s="488">
        <v>1</v>
      </c>
      <c r="E21" s="488">
        <v>1</v>
      </c>
      <c r="F21" s="488">
        <v>1</v>
      </c>
      <c r="G21" s="488">
        <v>1</v>
      </c>
      <c r="H21" s="488">
        <v>1</v>
      </c>
      <c r="I21" s="488">
        <v>1</v>
      </c>
      <c r="J21" s="488">
        <v>1</v>
      </c>
      <c r="K21" s="488">
        <v>1</v>
      </c>
      <c r="L21" s="488">
        <v>1</v>
      </c>
      <c r="M21" s="488">
        <v>1</v>
      </c>
      <c r="N21" s="488">
        <v>1</v>
      </c>
      <c r="O21" s="488">
        <v>1</v>
      </c>
      <c r="P21" s="494"/>
      <c r="Q21" s="496"/>
      <c r="R21" s="496"/>
      <c r="S21" s="137"/>
    </row>
    <row r="22" spans="1:19" ht="51" customHeight="1">
      <c r="A22" s="388" t="s">
        <v>778</v>
      </c>
      <c r="B22" s="388" t="s">
        <v>777</v>
      </c>
      <c r="C22" s="388" t="s">
        <v>773</v>
      </c>
      <c r="D22" s="488">
        <v>1</v>
      </c>
      <c r="E22" s="488">
        <v>1</v>
      </c>
      <c r="F22" s="488">
        <v>1</v>
      </c>
      <c r="G22" s="488">
        <v>1</v>
      </c>
      <c r="H22" s="488">
        <v>1</v>
      </c>
      <c r="I22" s="488">
        <v>1</v>
      </c>
      <c r="J22" s="488">
        <v>1</v>
      </c>
      <c r="K22" s="488">
        <v>1</v>
      </c>
      <c r="L22" s="488">
        <v>1</v>
      </c>
      <c r="M22" s="488">
        <v>1</v>
      </c>
      <c r="N22" s="488">
        <v>1</v>
      </c>
      <c r="O22" s="488">
        <v>1</v>
      </c>
      <c r="P22" s="494"/>
      <c r="Q22" s="496"/>
      <c r="R22" s="496"/>
      <c r="S22" s="137"/>
    </row>
    <row r="23" spans="1:19" ht="45.75" customHeight="1">
      <c r="A23" s="487" t="s">
        <v>779</v>
      </c>
      <c r="B23" s="487" t="s">
        <v>150</v>
      </c>
      <c r="C23" s="497" t="s">
        <v>780</v>
      </c>
      <c r="D23" s="498"/>
      <c r="E23" s="498"/>
      <c r="F23" s="498"/>
      <c r="G23" s="498"/>
      <c r="H23" s="498"/>
      <c r="I23" s="498"/>
      <c r="J23" s="498"/>
      <c r="K23" s="498"/>
      <c r="L23" s="498"/>
      <c r="M23" s="498"/>
      <c r="N23" s="498"/>
      <c r="O23" s="498"/>
      <c r="P23" s="499">
        <f>SUM(P24:P25)</f>
        <v>100000</v>
      </c>
      <c r="Q23" s="498"/>
      <c r="R23" s="498"/>
      <c r="S23" s="498" t="s">
        <v>759</v>
      </c>
    </row>
    <row r="24" spans="1:19" ht="43.5" customHeight="1">
      <c r="A24" s="388" t="s">
        <v>781</v>
      </c>
      <c r="B24" s="388" t="s">
        <v>782</v>
      </c>
      <c r="C24" s="388" t="s">
        <v>783</v>
      </c>
      <c r="D24" s="488">
        <v>1</v>
      </c>
      <c r="E24" s="488">
        <v>1</v>
      </c>
      <c r="F24" s="488">
        <v>1</v>
      </c>
      <c r="G24" s="488">
        <v>1</v>
      </c>
      <c r="H24" s="488">
        <v>1</v>
      </c>
      <c r="I24" s="488">
        <v>1</v>
      </c>
      <c r="J24" s="488">
        <v>1</v>
      </c>
      <c r="K24" s="488">
        <v>1</v>
      </c>
      <c r="L24" s="488">
        <v>1</v>
      </c>
      <c r="M24" s="488">
        <v>1</v>
      </c>
      <c r="N24" s="488">
        <v>1</v>
      </c>
      <c r="O24" s="488">
        <v>1</v>
      </c>
      <c r="P24" s="388"/>
      <c r="Q24" s="388"/>
      <c r="R24" s="388"/>
      <c r="S24" s="388" t="s">
        <v>759</v>
      </c>
    </row>
    <row r="25" spans="1:19" ht="48" customHeight="1">
      <c r="A25" s="388" t="s">
        <v>784</v>
      </c>
      <c r="B25" s="388" t="s">
        <v>782</v>
      </c>
      <c r="C25" s="388" t="s">
        <v>783</v>
      </c>
      <c r="D25" s="488">
        <v>1</v>
      </c>
      <c r="E25" s="488">
        <v>1</v>
      </c>
      <c r="F25" s="488">
        <v>1</v>
      </c>
      <c r="G25" s="488">
        <v>1</v>
      </c>
      <c r="H25" s="488">
        <v>1</v>
      </c>
      <c r="I25" s="488">
        <v>1</v>
      </c>
      <c r="J25" s="488">
        <v>1</v>
      </c>
      <c r="K25" s="488">
        <v>1</v>
      </c>
      <c r="L25" s="488">
        <v>1</v>
      </c>
      <c r="M25" s="488">
        <v>1</v>
      </c>
      <c r="N25" s="488">
        <v>1</v>
      </c>
      <c r="O25" s="488">
        <v>1</v>
      </c>
      <c r="P25" s="489">
        <v>100000</v>
      </c>
      <c r="Q25" s="388"/>
      <c r="R25" s="388"/>
      <c r="S25" s="388" t="s">
        <v>759</v>
      </c>
    </row>
    <row r="26" spans="1:19" ht="53.25" customHeight="1">
      <c r="A26" s="83" t="s">
        <v>785</v>
      </c>
      <c r="B26" s="83" t="s">
        <v>786</v>
      </c>
      <c r="C26" s="83" t="s">
        <v>787</v>
      </c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485"/>
      <c r="Q26" s="83"/>
      <c r="R26" s="83"/>
      <c r="S26" s="83" t="s">
        <v>759</v>
      </c>
    </row>
    <row r="27" spans="1:19" ht="40.5" customHeight="1">
      <c r="A27" s="388" t="s">
        <v>788</v>
      </c>
      <c r="B27" s="469" t="s">
        <v>789</v>
      </c>
      <c r="C27" s="469" t="s">
        <v>790</v>
      </c>
      <c r="D27" s="488">
        <v>1</v>
      </c>
      <c r="E27" s="488">
        <v>1</v>
      </c>
      <c r="F27" s="488">
        <v>1</v>
      </c>
      <c r="G27" s="488">
        <v>1</v>
      </c>
      <c r="H27" s="488">
        <v>1</v>
      </c>
      <c r="I27" s="488">
        <v>1</v>
      </c>
      <c r="J27" s="488">
        <v>1</v>
      </c>
      <c r="K27" s="488">
        <v>1</v>
      </c>
      <c r="L27" s="488">
        <v>1</v>
      </c>
      <c r="M27" s="488">
        <v>1</v>
      </c>
      <c r="N27" s="488">
        <v>1</v>
      </c>
      <c r="O27" s="488">
        <v>1</v>
      </c>
      <c r="P27" s="489"/>
      <c r="Q27" s="490"/>
      <c r="R27" s="490"/>
      <c r="S27" s="469" t="s">
        <v>759</v>
      </c>
    </row>
    <row r="28" spans="1:19" ht="46.5" customHeight="1">
      <c r="A28" s="388" t="s">
        <v>791</v>
      </c>
      <c r="B28" s="469" t="s">
        <v>754</v>
      </c>
      <c r="C28" s="469" t="s">
        <v>792</v>
      </c>
      <c r="D28" s="488">
        <v>1</v>
      </c>
      <c r="E28" s="488">
        <v>1</v>
      </c>
      <c r="F28" s="488">
        <v>1</v>
      </c>
      <c r="G28" s="488">
        <v>1</v>
      </c>
      <c r="H28" s="488">
        <v>1</v>
      </c>
      <c r="I28" s="488">
        <v>1</v>
      </c>
      <c r="J28" s="488">
        <v>1</v>
      </c>
      <c r="K28" s="488">
        <v>1</v>
      </c>
      <c r="L28" s="488">
        <v>1</v>
      </c>
      <c r="M28" s="488">
        <v>1</v>
      </c>
      <c r="N28" s="488">
        <v>1</v>
      </c>
      <c r="O28" s="488">
        <v>1</v>
      </c>
      <c r="P28" s="489"/>
      <c r="Q28" s="490"/>
      <c r="R28" s="490"/>
      <c r="S28" s="469" t="s">
        <v>759</v>
      </c>
    </row>
    <row r="29" spans="1:19" ht="58.5" customHeight="1">
      <c r="A29" s="83" t="s">
        <v>793</v>
      </c>
      <c r="B29" s="83" t="s">
        <v>794</v>
      </c>
      <c r="C29" s="83" t="s">
        <v>795</v>
      </c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485">
        <f>P31+P32</f>
        <v>0</v>
      </c>
      <c r="Q29" s="83"/>
      <c r="R29" s="83"/>
      <c r="S29" s="83" t="s">
        <v>759</v>
      </c>
    </row>
    <row r="30" spans="1:19" ht="41.25" customHeight="1">
      <c r="A30" s="487" t="s">
        <v>796</v>
      </c>
      <c r="B30" s="500" t="s">
        <v>797</v>
      </c>
      <c r="C30" s="500" t="s">
        <v>798</v>
      </c>
      <c r="D30" s="487"/>
      <c r="E30" s="487"/>
      <c r="F30" s="487"/>
      <c r="G30" s="487"/>
      <c r="H30" s="487"/>
      <c r="I30" s="501">
        <v>1</v>
      </c>
      <c r="J30" s="487"/>
      <c r="K30" s="487"/>
      <c r="L30" s="487"/>
      <c r="M30" s="487"/>
      <c r="N30" s="487"/>
      <c r="O30" s="502">
        <v>1</v>
      </c>
      <c r="P30" s="503"/>
      <c r="Q30" s="487"/>
      <c r="R30" s="490"/>
      <c r="S30" s="504" t="s">
        <v>759</v>
      </c>
    </row>
    <row r="31" spans="1:19" ht="39" customHeight="1">
      <c r="A31" s="388" t="s">
        <v>799</v>
      </c>
      <c r="B31" s="469" t="s">
        <v>800</v>
      </c>
      <c r="C31" s="469" t="s">
        <v>242</v>
      </c>
      <c r="D31" s="488">
        <v>1</v>
      </c>
      <c r="E31" s="488">
        <v>1</v>
      </c>
      <c r="F31" s="488">
        <v>1</v>
      </c>
      <c r="G31" s="488">
        <v>1</v>
      </c>
      <c r="H31" s="488">
        <v>1</v>
      </c>
      <c r="I31" s="488">
        <v>1</v>
      </c>
      <c r="J31" s="488">
        <v>1</v>
      </c>
      <c r="K31" s="488">
        <v>1</v>
      </c>
      <c r="L31" s="488">
        <v>1</v>
      </c>
      <c r="M31" s="488">
        <v>1</v>
      </c>
      <c r="N31" s="488">
        <v>1</v>
      </c>
      <c r="O31" s="488">
        <v>1</v>
      </c>
      <c r="P31" s="489"/>
      <c r="Q31" s="490"/>
      <c r="R31" s="490"/>
      <c r="S31" s="469" t="s">
        <v>759</v>
      </c>
    </row>
    <row r="32" spans="1:19" ht="63" customHeight="1">
      <c r="A32" s="388" t="s">
        <v>801</v>
      </c>
      <c r="B32" s="469" t="s">
        <v>802</v>
      </c>
      <c r="C32" s="87" t="s">
        <v>242</v>
      </c>
      <c r="D32" s="488">
        <v>1</v>
      </c>
      <c r="E32" s="488">
        <v>1</v>
      </c>
      <c r="F32" s="488">
        <v>1</v>
      </c>
      <c r="G32" s="488">
        <v>1</v>
      </c>
      <c r="H32" s="488">
        <v>1</v>
      </c>
      <c r="I32" s="488">
        <v>1</v>
      </c>
      <c r="J32" s="488">
        <v>1</v>
      </c>
      <c r="K32" s="488">
        <v>1</v>
      </c>
      <c r="L32" s="488">
        <v>1</v>
      </c>
      <c r="M32" s="488">
        <v>1</v>
      </c>
      <c r="N32" s="488">
        <v>1</v>
      </c>
      <c r="O32" s="488">
        <v>1</v>
      </c>
      <c r="P32" s="489"/>
      <c r="Q32" s="490"/>
      <c r="R32" s="490"/>
      <c r="S32" s="469" t="s">
        <v>759</v>
      </c>
    </row>
    <row r="33" spans="1:19" ht="38.25" customHeight="1">
      <c r="A33" s="388" t="s">
        <v>803</v>
      </c>
      <c r="B33" s="469" t="s">
        <v>804</v>
      </c>
      <c r="C33" s="469" t="s">
        <v>805</v>
      </c>
      <c r="D33" s="488">
        <v>1</v>
      </c>
      <c r="E33" s="488">
        <v>1</v>
      </c>
      <c r="F33" s="488">
        <v>1</v>
      </c>
      <c r="G33" s="488">
        <v>1</v>
      </c>
      <c r="H33" s="488">
        <v>1</v>
      </c>
      <c r="I33" s="488">
        <v>1</v>
      </c>
      <c r="J33" s="488">
        <v>1</v>
      </c>
      <c r="K33" s="488">
        <v>1</v>
      </c>
      <c r="L33" s="488">
        <v>1</v>
      </c>
      <c r="M33" s="488">
        <v>1</v>
      </c>
      <c r="N33" s="488">
        <v>1</v>
      </c>
      <c r="O33" s="488">
        <v>1</v>
      </c>
      <c r="P33" s="505"/>
      <c r="Q33" s="506"/>
      <c r="R33" s="506"/>
      <c r="S33" s="495"/>
    </row>
    <row r="34" spans="1:19" ht="15.75">
      <c r="A34" s="234"/>
      <c r="B34" s="234"/>
      <c r="C34" s="234"/>
      <c r="D34" s="234"/>
      <c r="E34" s="234"/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4"/>
      <c r="R34" s="234"/>
      <c r="S34" s="234"/>
    </row>
    <row r="35" spans="1:19" ht="15.75">
      <c r="A35" s="856" t="s">
        <v>806</v>
      </c>
      <c r="B35" s="856"/>
      <c r="C35" s="856"/>
      <c r="D35" s="856"/>
      <c r="E35" s="856"/>
      <c r="F35" s="856"/>
      <c r="G35" s="856"/>
      <c r="H35" s="856"/>
      <c r="I35" s="856"/>
      <c r="J35" s="856"/>
      <c r="K35" s="856"/>
      <c r="L35" s="856"/>
      <c r="M35" s="856"/>
      <c r="N35" s="856"/>
      <c r="O35" s="856"/>
      <c r="P35" s="507"/>
      <c r="Q35" s="234"/>
      <c r="R35" s="234"/>
      <c r="S35" s="234"/>
    </row>
    <row r="36" spans="1:19" ht="15.75">
      <c r="A36" s="857" t="s">
        <v>807</v>
      </c>
      <c r="B36" s="858"/>
      <c r="C36" s="858"/>
      <c r="D36" s="858"/>
      <c r="E36" s="858"/>
      <c r="F36" s="858"/>
      <c r="G36" s="858"/>
      <c r="H36" s="858"/>
      <c r="I36" s="858"/>
      <c r="J36" s="858"/>
      <c r="K36" s="858"/>
      <c r="L36" s="858"/>
      <c r="M36" s="858"/>
      <c r="N36" s="858"/>
      <c r="O36" s="859"/>
      <c r="P36" s="510"/>
    </row>
    <row r="37" spans="1:19" ht="15.75">
      <c r="A37" s="508"/>
      <c r="B37" s="509"/>
      <c r="C37" s="509"/>
      <c r="D37" s="509"/>
      <c r="E37" s="509"/>
      <c r="F37" s="509"/>
      <c r="G37" s="509"/>
      <c r="H37" s="509"/>
      <c r="I37" s="509"/>
      <c r="J37" s="509"/>
      <c r="K37" s="509"/>
      <c r="L37" s="509"/>
      <c r="M37" s="509"/>
      <c r="N37" s="509"/>
      <c r="O37" s="509"/>
      <c r="P37" s="511" t="s">
        <v>808</v>
      </c>
      <c r="Q37" s="511" t="s">
        <v>809</v>
      </c>
    </row>
    <row r="38" spans="1:19" ht="16.5" thickBot="1">
      <c r="A38" s="854" t="s">
        <v>810</v>
      </c>
      <c r="B38" s="854"/>
      <c r="C38" s="854"/>
      <c r="D38" s="854"/>
      <c r="E38" s="854"/>
      <c r="F38" s="854"/>
      <c r="G38" s="854"/>
      <c r="H38" s="854"/>
      <c r="I38" s="854"/>
      <c r="J38" s="854"/>
      <c r="K38" s="854"/>
      <c r="L38" s="854"/>
      <c r="M38" s="854"/>
      <c r="N38" s="854"/>
      <c r="O38" s="855"/>
      <c r="P38" s="512" t="s">
        <v>811</v>
      </c>
      <c r="Q38" s="513" t="s">
        <v>812</v>
      </c>
    </row>
    <row r="39" spans="1:19" ht="20.25" customHeight="1">
      <c r="A39" s="860" t="s">
        <v>111</v>
      </c>
      <c r="B39" s="861"/>
      <c r="C39" s="861"/>
      <c r="D39" s="861"/>
      <c r="E39" s="861"/>
      <c r="F39" s="861"/>
      <c r="G39" s="861"/>
      <c r="H39" s="861"/>
      <c r="I39" s="861"/>
      <c r="J39" s="861"/>
      <c r="K39" s="861"/>
      <c r="L39" s="861"/>
      <c r="M39" s="861"/>
      <c r="N39" s="861"/>
      <c r="O39" s="862"/>
      <c r="P39" s="782">
        <v>46092200</v>
      </c>
      <c r="Q39" s="678"/>
      <c r="R39" s="62"/>
    </row>
    <row r="40" spans="1:19" ht="19.5" customHeight="1">
      <c r="A40" s="860" t="s">
        <v>813</v>
      </c>
      <c r="B40" s="861"/>
      <c r="C40" s="861"/>
      <c r="D40" s="861"/>
      <c r="E40" s="861"/>
      <c r="F40" s="861"/>
      <c r="G40" s="861"/>
      <c r="H40" s="861"/>
      <c r="I40" s="861"/>
      <c r="J40" s="861"/>
      <c r="K40" s="861"/>
      <c r="L40" s="861"/>
      <c r="M40" s="861"/>
      <c r="N40" s="861"/>
      <c r="O40" s="862"/>
      <c r="P40" s="782"/>
      <c r="Q40" s="507">
        <v>5020000</v>
      </c>
      <c r="R40" s="62"/>
    </row>
    <row r="41" spans="1:19" ht="20.25" customHeight="1">
      <c r="A41" s="860" t="s">
        <v>814</v>
      </c>
      <c r="B41" s="861"/>
      <c r="C41" s="861"/>
      <c r="D41" s="861"/>
      <c r="E41" s="861"/>
      <c r="F41" s="861"/>
      <c r="G41" s="861"/>
      <c r="H41" s="861"/>
      <c r="I41" s="861"/>
      <c r="J41" s="861"/>
      <c r="K41" s="861"/>
      <c r="L41" s="861"/>
      <c r="M41" s="861"/>
      <c r="N41" s="861"/>
      <c r="O41" s="862"/>
      <c r="P41" s="782"/>
      <c r="Q41" s="507">
        <v>3000000</v>
      </c>
      <c r="R41" s="62"/>
    </row>
    <row r="42" spans="1:19" ht="19.5" customHeight="1">
      <c r="A42" s="860" t="s">
        <v>815</v>
      </c>
      <c r="B42" s="861"/>
      <c r="C42" s="861"/>
      <c r="D42" s="861"/>
      <c r="E42" s="861"/>
      <c r="F42" s="861"/>
      <c r="G42" s="861"/>
      <c r="H42" s="861"/>
      <c r="I42" s="861"/>
      <c r="J42" s="861"/>
      <c r="K42" s="861"/>
      <c r="L42" s="861"/>
      <c r="M42" s="861"/>
      <c r="N42" s="861"/>
      <c r="O42" s="862"/>
      <c r="P42" s="782"/>
      <c r="Q42" s="782">
        <v>4200000</v>
      </c>
      <c r="R42" s="62"/>
    </row>
    <row r="43" spans="1:19" ht="19.5" customHeight="1">
      <c r="A43" s="860" t="s">
        <v>816</v>
      </c>
      <c r="B43" s="861"/>
      <c r="C43" s="861"/>
      <c r="D43" s="861"/>
      <c r="E43" s="861"/>
      <c r="F43" s="861"/>
      <c r="G43" s="861"/>
      <c r="H43" s="861"/>
      <c r="I43" s="861"/>
      <c r="J43" s="861"/>
      <c r="K43" s="861"/>
      <c r="L43" s="861"/>
      <c r="M43" s="861"/>
      <c r="N43" s="861"/>
      <c r="O43" s="862"/>
      <c r="P43" s="782"/>
      <c r="Q43" s="782">
        <v>8500000</v>
      </c>
      <c r="R43" s="62"/>
    </row>
    <row r="44" spans="1:19" ht="15.75" customHeight="1">
      <c r="A44" s="866" t="s">
        <v>817</v>
      </c>
      <c r="B44" s="867"/>
      <c r="C44" s="867"/>
      <c r="D44" s="867"/>
      <c r="E44" s="867"/>
      <c r="F44" s="867"/>
      <c r="G44" s="867"/>
      <c r="H44" s="867"/>
      <c r="I44" s="867"/>
      <c r="J44" s="867"/>
      <c r="K44" s="867"/>
      <c r="L44" s="867"/>
      <c r="M44" s="867"/>
      <c r="N44" s="867"/>
      <c r="O44" s="868"/>
      <c r="P44" s="507">
        <v>4411469</v>
      </c>
      <c r="Q44" s="678"/>
      <c r="R44" s="62"/>
    </row>
    <row r="45" spans="1:19" ht="15.75" customHeight="1">
      <c r="A45" s="779" t="s">
        <v>818</v>
      </c>
      <c r="B45" s="780"/>
      <c r="C45" s="780"/>
      <c r="D45" s="780"/>
      <c r="E45" s="780"/>
      <c r="F45" s="780"/>
      <c r="G45" s="780"/>
      <c r="H45" s="780"/>
      <c r="I45" s="780"/>
      <c r="J45" s="780"/>
      <c r="K45" s="780"/>
      <c r="L45" s="780"/>
      <c r="M45" s="780"/>
      <c r="N45" s="780"/>
      <c r="O45" s="781"/>
      <c r="P45" s="507">
        <v>26194761</v>
      </c>
      <c r="Q45" s="678"/>
      <c r="R45" s="62"/>
    </row>
    <row r="46" spans="1:19" ht="15.75" customHeight="1">
      <c r="A46" s="866" t="s">
        <v>819</v>
      </c>
      <c r="B46" s="867"/>
      <c r="C46" s="867"/>
      <c r="D46" s="867"/>
      <c r="E46" s="867"/>
      <c r="F46" s="867"/>
      <c r="G46" s="867"/>
      <c r="H46" s="867"/>
      <c r="I46" s="867"/>
      <c r="J46" s="867"/>
      <c r="K46" s="867"/>
      <c r="L46" s="867"/>
      <c r="M46" s="867"/>
      <c r="N46" s="867"/>
      <c r="O46" s="868"/>
      <c r="P46" s="507">
        <v>30678925</v>
      </c>
      <c r="Q46" s="678"/>
      <c r="R46" s="62"/>
    </row>
    <row r="47" spans="1:19" ht="15.75" customHeight="1">
      <c r="A47" s="866" t="s">
        <v>820</v>
      </c>
      <c r="B47" s="867"/>
      <c r="C47" s="867"/>
      <c r="D47" s="867"/>
      <c r="E47" s="867"/>
      <c r="F47" s="867"/>
      <c r="G47" s="867"/>
      <c r="H47" s="867"/>
      <c r="I47" s="867"/>
      <c r="J47" s="867"/>
      <c r="K47" s="867"/>
      <c r="L47" s="867"/>
      <c r="M47" s="867"/>
      <c r="N47" s="867"/>
      <c r="O47" s="868"/>
      <c r="P47" s="507">
        <v>46339065</v>
      </c>
      <c r="Q47" s="678"/>
      <c r="R47" s="62"/>
    </row>
    <row r="48" spans="1:19" ht="15.75" customHeight="1">
      <c r="A48" s="866" t="s">
        <v>821</v>
      </c>
      <c r="B48" s="867"/>
      <c r="C48" s="867"/>
      <c r="D48" s="867"/>
      <c r="E48" s="867"/>
      <c r="F48" s="867"/>
      <c r="G48" s="867"/>
      <c r="H48" s="867"/>
      <c r="I48" s="867"/>
      <c r="J48" s="867"/>
      <c r="K48" s="867"/>
      <c r="L48" s="867"/>
      <c r="M48" s="867"/>
      <c r="N48" s="867"/>
      <c r="O48" s="868"/>
      <c r="P48" s="507"/>
      <c r="Q48" s="782">
        <v>35500000</v>
      </c>
      <c r="R48" s="62"/>
    </row>
    <row r="49" spans="1:18" ht="15.75">
      <c r="A49" s="866" t="s">
        <v>117</v>
      </c>
      <c r="B49" s="867"/>
      <c r="C49" s="867"/>
      <c r="D49" s="867"/>
      <c r="E49" s="867"/>
      <c r="F49" s="867"/>
      <c r="G49" s="867"/>
      <c r="H49" s="867"/>
      <c r="I49" s="867"/>
      <c r="J49" s="867"/>
      <c r="K49" s="867"/>
      <c r="L49" s="867"/>
      <c r="M49" s="867"/>
      <c r="N49" s="867"/>
      <c r="O49" s="868"/>
      <c r="P49" s="507">
        <v>3338838</v>
      </c>
      <c r="Q49" s="678"/>
      <c r="R49" s="62"/>
    </row>
    <row r="50" spans="1:18" ht="15.75" customHeight="1">
      <c r="A50" s="866" t="s">
        <v>118</v>
      </c>
      <c r="B50" s="867"/>
      <c r="C50" s="867"/>
      <c r="D50" s="867"/>
      <c r="E50" s="867"/>
      <c r="F50" s="867"/>
      <c r="G50" s="867"/>
      <c r="H50" s="867"/>
      <c r="I50" s="867"/>
      <c r="J50" s="867"/>
      <c r="K50" s="867"/>
      <c r="L50" s="867"/>
      <c r="M50" s="867"/>
      <c r="N50" s="867"/>
      <c r="O50" s="868"/>
      <c r="P50" s="507">
        <v>3257354</v>
      </c>
      <c r="Q50" s="678"/>
      <c r="R50" s="62"/>
    </row>
    <row r="51" spans="1:18" ht="15.75" customHeight="1">
      <c r="A51" s="866" t="s">
        <v>119</v>
      </c>
      <c r="B51" s="867"/>
      <c r="C51" s="867"/>
      <c r="D51" s="867"/>
      <c r="E51" s="867"/>
      <c r="F51" s="867"/>
      <c r="G51" s="867"/>
      <c r="H51" s="867"/>
      <c r="I51" s="867"/>
      <c r="J51" s="867"/>
      <c r="K51" s="867"/>
      <c r="L51" s="867"/>
      <c r="M51" s="867"/>
      <c r="N51" s="867"/>
      <c r="O51" s="868"/>
      <c r="P51" s="507">
        <v>499574</v>
      </c>
      <c r="Q51" s="678"/>
      <c r="R51" s="62"/>
    </row>
    <row r="52" spans="1:18" ht="15.75">
      <c r="A52" s="869" t="s">
        <v>613</v>
      </c>
      <c r="B52" s="869"/>
      <c r="C52" s="869"/>
      <c r="D52" s="869"/>
      <c r="E52" s="869"/>
      <c r="F52" s="869"/>
      <c r="G52" s="869"/>
      <c r="H52" s="869"/>
      <c r="I52" s="869"/>
      <c r="J52" s="869"/>
      <c r="K52" s="869"/>
      <c r="L52" s="869"/>
      <c r="M52" s="869"/>
      <c r="N52" s="869"/>
      <c r="O52" s="869"/>
      <c r="P52" s="301">
        <f>SUM(P39:P51)</f>
        <v>160812186</v>
      </c>
      <c r="Q52" s="301">
        <f>SUM(Q40:Q51)</f>
        <v>56220000</v>
      </c>
    </row>
    <row r="53" spans="1:18" ht="15.75">
      <c r="A53" s="870" t="s">
        <v>121</v>
      </c>
      <c r="B53" s="871"/>
      <c r="C53" s="871"/>
      <c r="D53" s="871"/>
      <c r="E53" s="871"/>
      <c r="F53" s="871"/>
      <c r="G53" s="871"/>
      <c r="H53" s="871"/>
      <c r="I53" s="871"/>
      <c r="J53" s="871"/>
      <c r="K53" s="871"/>
      <c r="L53" s="871"/>
      <c r="M53" s="871"/>
      <c r="N53" s="871"/>
      <c r="O53" s="872"/>
      <c r="P53" s="507">
        <v>62067695</v>
      </c>
      <c r="Q53" s="507">
        <v>23354800</v>
      </c>
    </row>
    <row r="54" spans="1:18" ht="15.75">
      <c r="A54" s="870" t="s">
        <v>122</v>
      </c>
      <c r="B54" s="871"/>
      <c r="C54" s="871"/>
      <c r="D54" s="871"/>
      <c r="E54" s="871"/>
      <c r="F54" s="871"/>
      <c r="G54" s="871"/>
      <c r="H54" s="871"/>
      <c r="I54" s="871"/>
      <c r="J54" s="871"/>
      <c r="K54" s="871"/>
      <c r="L54" s="871"/>
      <c r="M54" s="871"/>
      <c r="N54" s="871"/>
      <c r="O54" s="872"/>
      <c r="P54" s="507">
        <v>46875000</v>
      </c>
      <c r="Q54" s="507">
        <v>15695000</v>
      </c>
    </row>
    <row r="55" spans="1:18" ht="15.75">
      <c r="A55" s="870" t="s">
        <v>615</v>
      </c>
      <c r="B55" s="871"/>
      <c r="C55" s="871"/>
      <c r="D55" s="871"/>
      <c r="E55" s="871"/>
      <c r="F55" s="871"/>
      <c r="G55" s="871"/>
      <c r="H55" s="871"/>
      <c r="I55" s="871"/>
      <c r="J55" s="871"/>
      <c r="K55" s="871"/>
      <c r="L55" s="871"/>
      <c r="M55" s="871"/>
      <c r="N55" s="871"/>
      <c r="O55" s="872"/>
      <c r="P55" s="507">
        <v>8635000</v>
      </c>
      <c r="Q55" s="507">
        <v>1150000</v>
      </c>
    </row>
    <row r="56" spans="1:18" ht="15.75">
      <c r="A56" s="863" t="s">
        <v>616</v>
      </c>
      <c r="B56" s="864"/>
      <c r="C56" s="864"/>
      <c r="D56" s="864"/>
      <c r="E56" s="864"/>
      <c r="F56" s="864"/>
      <c r="G56" s="864"/>
      <c r="H56" s="864"/>
      <c r="I56" s="864"/>
      <c r="J56" s="864"/>
      <c r="K56" s="864"/>
      <c r="L56" s="864"/>
      <c r="M56" s="864"/>
      <c r="N56" s="864"/>
      <c r="O56" s="865"/>
      <c r="P56" s="301">
        <f>P53+P54+P55</f>
        <v>117577695</v>
      </c>
      <c r="Q56" s="301">
        <f>Q53+Q54+Q55</f>
        <v>40199800</v>
      </c>
    </row>
    <row r="57" spans="1:18" ht="15.75">
      <c r="A57" s="863" t="s">
        <v>822</v>
      </c>
      <c r="B57" s="864"/>
      <c r="C57" s="864"/>
      <c r="D57" s="864"/>
      <c r="E57" s="864"/>
      <c r="F57" s="864"/>
      <c r="G57" s="864"/>
      <c r="H57" s="864"/>
      <c r="I57" s="864"/>
      <c r="J57" s="864"/>
      <c r="K57" s="864"/>
      <c r="L57" s="864"/>
      <c r="M57" s="864"/>
      <c r="N57" s="864"/>
      <c r="O57" s="865"/>
      <c r="P57" s="301">
        <f>P52+P56</f>
        <v>278389881</v>
      </c>
      <c r="Q57" s="301">
        <f>Q52+Q56</f>
        <v>96419800</v>
      </c>
    </row>
    <row r="58" spans="1:18" ht="15.75">
      <c r="P58" s="514">
        <f>P57+Q57</f>
        <v>374809681</v>
      </c>
    </row>
    <row r="59" spans="1:18">
      <c r="P59" s="61"/>
    </row>
    <row r="60" spans="1:18">
      <c r="P60" s="62"/>
    </row>
    <row r="61" spans="1:18">
      <c r="P61" s="62"/>
    </row>
  </sheetData>
  <mergeCells count="37">
    <mergeCell ref="A43:O43"/>
    <mergeCell ref="A57:O57"/>
    <mergeCell ref="A46:O46"/>
    <mergeCell ref="A47:O47"/>
    <mergeCell ref="A48:O48"/>
    <mergeCell ref="A49:O49"/>
    <mergeCell ref="A50:O50"/>
    <mergeCell ref="A51:O51"/>
    <mergeCell ref="A52:O52"/>
    <mergeCell ref="A53:O53"/>
    <mergeCell ref="A54:O54"/>
    <mergeCell ref="A55:O55"/>
    <mergeCell ref="A56:O56"/>
    <mergeCell ref="A44:O44"/>
    <mergeCell ref="P11:R11"/>
    <mergeCell ref="S11:S12"/>
    <mergeCell ref="A35:O35"/>
    <mergeCell ref="A36:O36"/>
    <mergeCell ref="A42:O42"/>
    <mergeCell ref="A39:O39"/>
    <mergeCell ref="A40:O40"/>
    <mergeCell ref="A41:O41"/>
    <mergeCell ref="A9:C9"/>
    <mergeCell ref="I9:K9"/>
    <mergeCell ref="A38:O38"/>
    <mergeCell ref="A11:A12"/>
    <mergeCell ref="B11:B12"/>
    <mergeCell ref="C11:C12"/>
    <mergeCell ref="D11:F11"/>
    <mergeCell ref="G11:I11"/>
    <mergeCell ref="J11:L11"/>
    <mergeCell ref="M11:O11"/>
    <mergeCell ref="A1:S1"/>
    <mergeCell ref="A2:S2"/>
    <mergeCell ref="A3:S3"/>
    <mergeCell ref="A4:C4"/>
    <mergeCell ref="I4:K4"/>
  </mergeCells>
  <pageMargins left="0.17" right="0.17" top="0.75" bottom="0.75" header="0.3" footer="0.3"/>
  <pageSetup paperSize="5" scale="6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view="pageBreakPreview" zoomScale="60" zoomScaleNormal="70" workbookViewId="0">
      <selection activeCell="P17" sqref="P17"/>
    </sheetView>
  </sheetViews>
  <sheetFormatPr baseColWidth="10" defaultColWidth="11.42578125" defaultRowHeight="15"/>
  <cols>
    <col min="1" max="1" width="60.5703125" customWidth="1"/>
    <col min="2" max="2" width="30.42578125" customWidth="1"/>
    <col min="3" max="3" width="19" customWidth="1"/>
    <col min="4" max="15" width="3.85546875" customWidth="1"/>
    <col min="16" max="16" width="19.42578125" customWidth="1"/>
    <col min="17" max="17" width="11.7109375" customWidth="1"/>
    <col min="18" max="18" width="22" customWidth="1"/>
    <col min="19" max="19" width="13.85546875" customWidth="1"/>
  </cols>
  <sheetData>
    <row r="1" spans="1:19" ht="22.5">
      <c r="A1" s="804" t="s">
        <v>0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  <c r="S1" s="804"/>
    </row>
    <row r="2" spans="1:19" ht="18">
      <c r="A2" s="805" t="s">
        <v>1</v>
      </c>
      <c r="B2" s="805"/>
      <c r="C2" s="805"/>
      <c r="D2" s="805"/>
      <c r="E2" s="805"/>
      <c r="F2" s="805"/>
      <c r="G2" s="805"/>
      <c r="H2" s="805"/>
      <c r="I2" s="805"/>
      <c r="J2" s="805"/>
      <c r="K2" s="805"/>
      <c r="L2" s="805"/>
      <c r="M2" s="805"/>
      <c r="N2" s="805"/>
      <c r="O2" s="805"/>
      <c r="P2" s="805"/>
      <c r="Q2" s="805"/>
      <c r="R2" s="805"/>
      <c r="S2" s="805"/>
    </row>
    <row r="3" spans="1:19" ht="18">
      <c r="A3" s="806" t="s">
        <v>2</v>
      </c>
      <c r="B3" s="806"/>
      <c r="C3" s="806"/>
      <c r="D3" s="806"/>
      <c r="E3" s="806"/>
      <c r="F3" s="806"/>
      <c r="G3" s="806"/>
      <c r="H3" s="806"/>
      <c r="I3" s="806"/>
      <c r="J3" s="806"/>
      <c r="K3" s="806"/>
      <c r="L3" s="806"/>
      <c r="M3" s="806"/>
      <c r="N3" s="806"/>
      <c r="O3" s="806"/>
      <c r="P3" s="806"/>
      <c r="Q3" s="806"/>
      <c r="R3" s="806"/>
      <c r="S3" s="806"/>
    </row>
    <row r="4" spans="1:19" ht="20.25" customHeight="1">
      <c r="A4" s="807" t="s">
        <v>1855</v>
      </c>
      <c r="B4" s="807"/>
      <c r="C4" s="807"/>
      <c r="D4" s="4"/>
      <c r="E4" s="4"/>
      <c r="F4" s="4"/>
      <c r="G4" s="4"/>
      <c r="H4" s="4"/>
      <c r="I4" s="841"/>
      <c r="J4" s="841"/>
      <c r="K4" s="841"/>
      <c r="L4" s="841"/>
      <c r="M4" s="841"/>
      <c r="N4" s="841"/>
      <c r="O4" s="4"/>
      <c r="P4" s="777"/>
      <c r="Q4" s="777"/>
      <c r="R4" s="777"/>
      <c r="S4" s="5"/>
    </row>
    <row r="5" spans="1:19" ht="21" customHeight="1">
      <c r="A5" s="732" t="s">
        <v>998</v>
      </c>
      <c r="B5" s="732"/>
      <c r="C5" s="732"/>
      <c r="D5" s="9"/>
      <c r="E5" s="9"/>
      <c r="F5" s="9"/>
      <c r="G5" s="9"/>
      <c r="H5" s="9"/>
      <c r="I5" s="732"/>
      <c r="J5" s="732"/>
      <c r="K5" s="732"/>
      <c r="L5" s="732"/>
      <c r="M5" s="732"/>
      <c r="N5" s="732"/>
      <c r="O5" s="9"/>
      <c r="P5" s="305"/>
      <c r="Q5" s="305"/>
      <c r="R5" s="306"/>
      <c r="S5" s="5"/>
    </row>
    <row r="6" spans="1:19" ht="46.5">
      <c r="A6" s="732" t="s">
        <v>4</v>
      </c>
      <c r="B6" s="9"/>
      <c r="C6" s="783"/>
      <c r="D6" s="9"/>
      <c r="E6" s="9"/>
      <c r="F6" s="9"/>
      <c r="G6" s="9"/>
      <c r="H6" s="9"/>
      <c r="I6" s="732"/>
      <c r="J6" s="9"/>
      <c r="K6" s="783"/>
      <c r="L6" s="732"/>
      <c r="M6" s="9"/>
      <c r="N6" s="783"/>
      <c r="O6" s="9"/>
      <c r="P6" s="305"/>
      <c r="Q6" s="305"/>
      <c r="R6" s="306"/>
      <c r="S6" s="5"/>
    </row>
    <row r="7" spans="1:19" s="16" customFormat="1" ht="34.5">
      <c r="A7" s="9" t="s">
        <v>5</v>
      </c>
      <c r="B7" s="9"/>
      <c r="C7" s="783"/>
      <c r="D7" s="9"/>
      <c r="E7" s="9"/>
      <c r="F7" s="9"/>
      <c r="G7" s="9"/>
      <c r="H7" s="732"/>
      <c r="I7" s="9"/>
      <c r="J7" s="9"/>
      <c r="K7" s="783"/>
      <c r="L7" s="9"/>
      <c r="M7" s="9"/>
      <c r="N7" s="783"/>
      <c r="O7" s="9"/>
      <c r="P7" s="784"/>
      <c r="Q7" s="784"/>
      <c r="R7" s="784"/>
      <c r="S7" s="309"/>
    </row>
    <row r="8" spans="1:19" s="16" customFormat="1" ht="34.5">
      <c r="A8" s="9" t="s">
        <v>1329</v>
      </c>
      <c r="B8" s="9"/>
      <c r="C8" s="783"/>
      <c r="D8" s="4"/>
      <c r="E8" s="4"/>
      <c r="F8" s="4"/>
      <c r="G8" s="4"/>
      <c r="H8" s="4"/>
      <c r="I8" s="9"/>
      <c r="J8" s="9"/>
      <c r="K8" s="783"/>
      <c r="L8" s="9"/>
      <c r="M8" s="9"/>
      <c r="N8" s="783"/>
      <c r="O8" s="4"/>
      <c r="P8" s="784"/>
      <c r="Q8" s="784"/>
      <c r="R8" s="777"/>
      <c r="S8" s="309"/>
    </row>
    <row r="9" spans="1:19" s="16" customFormat="1" ht="18.75">
      <c r="A9" s="841" t="s">
        <v>7</v>
      </c>
      <c r="B9" s="841"/>
      <c r="C9" s="841"/>
      <c r="D9" s="4"/>
      <c r="E9" s="4"/>
      <c r="F9" s="4"/>
      <c r="G9" s="4"/>
      <c r="H9" s="4"/>
      <c r="I9" s="851"/>
      <c r="J9" s="851"/>
      <c r="K9" s="851"/>
      <c r="L9" s="851"/>
      <c r="M9" s="851"/>
      <c r="N9" s="851"/>
      <c r="O9" s="4"/>
      <c r="P9" s="784"/>
      <c r="Q9" s="784"/>
      <c r="R9" s="784"/>
      <c r="S9" s="309"/>
    </row>
    <row r="10" spans="1:19" s="16" customFormat="1" ht="59.25" customHeight="1">
      <c r="A10" s="732" t="s">
        <v>1331</v>
      </c>
      <c r="B10" s="732"/>
      <c r="C10" s="732"/>
      <c r="D10" s="9"/>
      <c r="E10" s="9"/>
      <c r="F10" s="9"/>
      <c r="G10" s="9"/>
      <c r="H10" s="9"/>
      <c r="I10" s="732"/>
      <c r="J10" s="732"/>
      <c r="K10" s="732"/>
      <c r="L10" s="732"/>
      <c r="M10" s="732"/>
      <c r="N10" s="732"/>
      <c r="O10" s="9"/>
      <c r="P10" s="784"/>
      <c r="Q10" s="784"/>
      <c r="R10" s="784"/>
      <c r="S10" s="309"/>
    </row>
    <row r="11" spans="1:19" ht="15" customHeight="1">
      <c r="A11" s="809" t="s">
        <v>138</v>
      </c>
      <c r="B11" s="809" t="s">
        <v>10</v>
      </c>
      <c r="C11" s="809" t="s">
        <v>11</v>
      </c>
      <c r="D11" s="873" t="s">
        <v>12</v>
      </c>
      <c r="E11" s="874"/>
      <c r="F11" s="875"/>
      <c r="G11" s="873" t="s">
        <v>13</v>
      </c>
      <c r="H11" s="874"/>
      <c r="I11" s="875"/>
      <c r="J11" s="873" t="s">
        <v>14</v>
      </c>
      <c r="K11" s="874"/>
      <c r="L11" s="875"/>
      <c r="M11" s="873" t="s">
        <v>15</v>
      </c>
      <c r="N11" s="874"/>
      <c r="O11" s="875"/>
      <c r="P11" s="873" t="s">
        <v>16</v>
      </c>
      <c r="Q11" s="874"/>
      <c r="R11" s="875"/>
      <c r="S11" s="876" t="s">
        <v>1332</v>
      </c>
    </row>
    <row r="12" spans="1:19" ht="30" customHeight="1">
      <c r="A12" s="810"/>
      <c r="B12" s="810"/>
      <c r="C12" s="810"/>
      <c r="D12" s="778" t="s">
        <v>18</v>
      </c>
      <c r="E12" s="778" t="s">
        <v>19</v>
      </c>
      <c r="F12" s="778" t="s">
        <v>20</v>
      </c>
      <c r="G12" s="778" t="s">
        <v>21</v>
      </c>
      <c r="H12" s="778" t="s">
        <v>22</v>
      </c>
      <c r="I12" s="778" t="s">
        <v>23</v>
      </c>
      <c r="J12" s="778" t="s">
        <v>24</v>
      </c>
      <c r="K12" s="778" t="s">
        <v>25</v>
      </c>
      <c r="L12" s="778" t="s">
        <v>26</v>
      </c>
      <c r="M12" s="778" t="s">
        <v>27</v>
      </c>
      <c r="N12" s="778" t="s">
        <v>28</v>
      </c>
      <c r="O12" s="778" t="s">
        <v>29</v>
      </c>
      <c r="P12" s="778" t="s">
        <v>30</v>
      </c>
      <c r="Q12" s="778" t="s">
        <v>31</v>
      </c>
      <c r="R12" s="778" t="s">
        <v>32</v>
      </c>
      <c r="S12" s="877"/>
    </row>
    <row r="13" spans="1:19" ht="40.5" customHeight="1">
      <c r="A13" s="83" t="s">
        <v>1333</v>
      </c>
      <c r="B13" s="83" t="s">
        <v>506</v>
      </c>
      <c r="C13" s="83" t="s">
        <v>1334</v>
      </c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620">
        <f>SUM(P14:P25)</f>
        <v>420515</v>
      </c>
      <c r="Q13" s="83"/>
      <c r="R13" s="83"/>
      <c r="S13" s="83"/>
    </row>
    <row r="14" spans="1:19" ht="45.75" customHeight="1">
      <c r="A14" s="487" t="s">
        <v>1335</v>
      </c>
      <c r="B14" s="567" t="s">
        <v>1336</v>
      </c>
      <c r="C14" s="565" t="s">
        <v>1337</v>
      </c>
      <c r="D14" s="89"/>
      <c r="E14" s="89">
        <v>2</v>
      </c>
      <c r="F14" s="89"/>
      <c r="G14" s="89">
        <v>1</v>
      </c>
      <c r="H14" s="89"/>
      <c r="I14" s="89">
        <v>2</v>
      </c>
      <c r="J14" s="89"/>
      <c r="K14" s="89">
        <v>1</v>
      </c>
      <c r="L14" s="89"/>
      <c r="M14" s="89">
        <v>1</v>
      </c>
      <c r="N14" s="89"/>
      <c r="O14" s="89"/>
      <c r="P14" s="785"/>
      <c r="Q14" s="490"/>
      <c r="R14" s="490"/>
      <c r="S14" s="490" t="s">
        <v>1338</v>
      </c>
    </row>
    <row r="15" spans="1:19" ht="51.75" customHeight="1">
      <c r="A15" s="504" t="s">
        <v>1339</v>
      </c>
      <c r="B15" s="504" t="s">
        <v>1340</v>
      </c>
      <c r="C15" s="192" t="s">
        <v>1341</v>
      </c>
      <c r="D15" s="88"/>
      <c r="E15" s="568"/>
      <c r="F15" s="568"/>
      <c r="G15" s="88"/>
      <c r="H15" s="88"/>
      <c r="I15" s="89">
        <v>1</v>
      </c>
      <c r="J15" s="88"/>
      <c r="K15" s="88"/>
      <c r="L15" s="88"/>
      <c r="M15" s="88"/>
      <c r="N15" s="88"/>
      <c r="O15" s="88"/>
      <c r="P15" s="785">
        <f>'[5]PLANTILLA DE INSUMOS'!F6</f>
        <v>9000</v>
      </c>
      <c r="Q15" s="490"/>
      <c r="R15" s="490"/>
      <c r="S15" s="490" t="s">
        <v>1338</v>
      </c>
    </row>
    <row r="16" spans="1:19" ht="38.25" customHeight="1">
      <c r="A16" s="504" t="s">
        <v>1342</v>
      </c>
      <c r="B16" s="504" t="s">
        <v>1343</v>
      </c>
      <c r="C16" s="192" t="s">
        <v>1344</v>
      </c>
      <c r="D16" s="89">
        <v>1</v>
      </c>
      <c r="E16" s="568"/>
      <c r="F16" s="568"/>
      <c r="G16" s="88"/>
      <c r="H16" s="88"/>
      <c r="I16" s="88"/>
      <c r="J16" s="88"/>
      <c r="K16" s="88"/>
      <c r="L16" s="88"/>
      <c r="M16" s="88"/>
      <c r="N16" s="88"/>
      <c r="O16" s="88"/>
      <c r="P16" s="785">
        <f>'[5]PLANTILLA DE INSUMOS'!F9</f>
        <v>9000</v>
      </c>
      <c r="Q16" s="490"/>
      <c r="R16" s="490"/>
      <c r="S16" s="490" t="s">
        <v>1338</v>
      </c>
    </row>
    <row r="17" spans="1:19" ht="56.25" customHeight="1">
      <c r="A17" s="504" t="s">
        <v>1345</v>
      </c>
      <c r="B17" s="504" t="s">
        <v>1346</v>
      </c>
      <c r="C17" s="192" t="s">
        <v>1341</v>
      </c>
      <c r="D17" s="88"/>
      <c r="E17" s="568"/>
      <c r="F17" s="568"/>
      <c r="G17" s="88"/>
      <c r="H17" s="88"/>
      <c r="I17" s="88"/>
      <c r="J17" s="88"/>
      <c r="K17" s="88"/>
      <c r="L17" s="89">
        <v>1</v>
      </c>
      <c r="M17" s="88"/>
      <c r="N17" s="88"/>
      <c r="O17" s="88"/>
      <c r="P17" s="785">
        <f>'[5]PLANTILLA DE INSUMOS'!F12</f>
        <v>9000</v>
      </c>
      <c r="Q17" s="490"/>
      <c r="R17" s="490"/>
      <c r="S17" s="490" t="s">
        <v>1338</v>
      </c>
    </row>
    <row r="18" spans="1:19" ht="57.75" customHeight="1">
      <c r="A18" s="504" t="s">
        <v>1347</v>
      </c>
      <c r="B18" s="504" t="s">
        <v>1336</v>
      </c>
      <c r="C18" s="192" t="s">
        <v>1348</v>
      </c>
      <c r="D18" s="88"/>
      <c r="E18" s="568"/>
      <c r="F18" s="568"/>
      <c r="G18" s="89">
        <v>1</v>
      </c>
      <c r="H18" s="89">
        <v>1</v>
      </c>
      <c r="I18" s="89">
        <v>1</v>
      </c>
      <c r="J18" s="89">
        <v>1</v>
      </c>
      <c r="K18" s="88"/>
      <c r="L18" s="88"/>
      <c r="M18" s="88"/>
      <c r="N18" s="88"/>
      <c r="O18" s="88"/>
      <c r="P18" s="785">
        <f>'[5]PLANTILLA DE INSUMOS'!F15</f>
        <v>36000</v>
      </c>
      <c r="Q18" s="490"/>
      <c r="R18" s="490"/>
      <c r="S18" s="490" t="s">
        <v>1338</v>
      </c>
    </row>
    <row r="19" spans="1:19" ht="41.25" customHeight="1">
      <c r="A19" s="504" t="s">
        <v>1349</v>
      </c>
      <c r="B19" s="504" t="s">
        <v>1350</v>
      </c>
      <c r="C19" s="192" t="s">
        <v>1344</v>
      </c>
      <c r="D19" s="88"/>
      <c r="E19" s="568"/>
      <c r="F19" s="568"/>
      <c r="G19" s="88"/>
      <c r="H19" s="88"/>
      <c r="I19" s="88"/>
      <c r="J19" s="88"/>
      <c r="K19" s="88"/>
      <c r="L19" s="88"/>
      <c r="M19" s="88"/>
      <c r="N19" s="88"/>
      <c r="O19" s="89">
        <v>1</v>
      </c>
      <c r="P19" s="785">
        <f>'[5]PLANTILLA DE INSUMOS'!F18</f>
        <v>9000</v>
      </c>
      <c r="Q19" s="490"/>
      <c r="R19" s="490"/>
      <c r="S19" s="490" t="s">
        <v>1338</v>
      </c>
    </row>
    <row r="20" spans="1:19" ht="54.75" customHeight="1">
      <c r="A20" s="591" t="s">
        <v>1351</v>
      </c>
      <c r="B20" s="504" t="s">
        <v>1352</v>
      </c>
      <c r="C20" s="192" t="s">
        <v>1353</v>
      </c>
      <c r="D20" s="89">
        <v>2</v>
      </c>
      <c r="E20" s="568"/>
      <c r="F20" s="568"/>
      <c r="G20" s="88"/>
      <c r="H20" s="88"/>
      <c r="I20" s="88"/>
      <c r="J20" s="88"/>
      <c r="K20" s="88"/>
      <c r="L20" s="88"/>
      <c r="M20" s="88"/>
      <c r="N20" s="88"/>
      <c r="O20" s="89">
        <v>2</v>
      </c>
      <c r="P20" s="785">
        <f>'[5]PLANTILLA DE INSUMOS'!F20</f>
        <v>36000</v>
      </c>
      <c r="Q20" s="490"/>
      <c r="R20" s="490"/>
      <c r="S20" s="490"/>
    </row>
    <row r="21" spans="1:19" ht="88.5" customHeight="1">
      <c r="A21" s="567" t="s">
        <v>1354</v>
      </c>
      <c r="B21" s="486" t="s">
        <v>1355</v>
      </c>
      <c r="C21" s="565" t="s">
        <v>1356</v>
      </c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785"/>
      <c r="Q21" s="490"/>
      <c r="R21" s="490"/>
      <c r="S21" s="490" t="s">
        <v>1338</v>
      </c>
    </row>
    <row r="22" spans="1:19" ht="49.5">
      <c r="A22" s="500" t="s">
        <v>1357</v>
      </c>
      <c r="B22" s="504" t="s">
        <v>1358</v>
      </c>
      <c r="C22" s="192" t="s">
        <v>1359</v>
      </c>
      <c r="D22" s="88"/>
      <c r="E22" s="89">
        <v>3</v>
      </c>
      <c r="F22" s="568"/>
      <c r="G22" s="88"/>
      <c r="H22" s="89">
        <v>5</v>
      </c>
      <c r="I22" s="88"/>
      <c r="J22" s="88"/>
      <c r="K22" s="89">
        <v>3</v>
      </c>
      <c r="L22" s="88"/>
      <c r="M22" s="89">
        <v>4</v>
      </c>
      <c r="N22" s="88"/>
      <c r="O22" s="88"/>
      <c r="P22" s="785"/>
      <c r="Q22" s="490"/>
      <c r="R22" s="490"/>
      <c r="S22" s="490" t="s">
        <v>1338</v>
      </c>
    </row>
    <row r="23" spans="1:19" ht="50.25" customHeight="1">
      <c r="A23" s="500" t="s">
        <v>1360</v>
      </c>
      <c r="B23" s="504" t="s">
        <v>1361</v>
      </c>
      <c r="C23" s="192" t="s">
        <v>1362</v>
      </c>
      <c r="D23" s="88"/>
      <c r="E23" s="568"/>
      <c r="F23" s="568"/>
      <c r="G23" s="89">
        <v>1</v>
      </c>
      <c r="H23" s="88"/>
      <c r="I23" s="88"/>
      <c r="J23" s="88"/>
      <c r="K23" s="88"/>
      <c r="L23" s="786"/>
      <c r="M23" s="89">
        <v>1</v>
      </c>
      <c r="N23" s="786"/>
      <c r="O23" s="88"/>
      <c r="P23" s="785">
        <f>'[5]PLANTILLA DE INSUMOS'!F24</f>
        <v>172515</v>
      </c>
      <c r="Q23" s="490"/>
      <c r="R23" s="490"/>
      <c r="S23" s="490" t="s">
        <v>1338</v>
      </c>
    </row>
    <row r="24" spans="1:19" ht="49.5">
      <c r="A24" s="591" t="s">
        <v>1363</v>
      </c>
      <c r="B24" s="591" t="s">
        <v>1364</v>
      </c>
      <c r="C24" s="149" t="s">
        <v>1365</v>
      </c>
      <c r="D24" s="88"/>
      <c r="E24" s="88"/>
      <c r="F24" s="89">
        <v>1</v>
      </c>
      <c r="G24" s="88"/>
      <c r="H24" s="88"/>
      <c r="I24" s="88"/>
      <c r="J24" s="89">
        <v>1</v>
      </c>
      <c r="K24" s="88"/>
      <c r="L24" s="88"/>
      <c r="M24" s="89">
        <v>1</v>
      </c>
      <c r="N24" s="88"/>
      <c r="O24" s="88"/>
      <c r="P24" s="785">
        <f>'[5]PLANTILLA DE INSUMOS'!F26</f>
        <v>140000</v>
      </c>
      <c r="Q24" s="676">
        <f>'[6]Presupuesto 2021'!D115</f>
        <v>0</v>
      </c>
      <c r="R24" s="676"/>
      <c r="S24" s="676" t="s">
        <v>1338</v>
      </c>
    </row>
    <row r="25" spans="1:19" ht="36.75" customHeight="1">
      <c r="A25" s="591" t="s">
        <v>1366</v>
      </c>
      <c r="B25" s="504" t="s">
        <v>1367</v>
      </c>
      <c r="C25" s="192" t="s">
        <v>1368</v>
      </c>
      <c r="D25" s="88"/>
      <c r="E25" s="89">
        <v>1</v>
      </c>
      <c r="F25" s="88"/>
      <c r="G25" s="88"/>
      <c r="H25" s="89">
        <v>2</v>
      </c>
      <c r="I25" s="88"/>
      <c r="J25" s="88"/>
      <c r="K25" s="89">
        <v>1</v>
      </c>
      <c r="L25" s="88"/>
      <c r="M25" s="89">
        <v>2</v>
      </c>
      <c r="N25" s="88"/>
      <c r="O25" s="88"/>
      <c r="P25" s="785"/>
      <c r="Q25" s="490"/>
      <c r="R25" s="490"/>
      <c r="S25" s="490" t="s">
        <v>1338</v>
      </c>
    </row>
    <row r="26" spans="1:19" ht="56.25" customHeight="1">
      <c r="A26" s="83" t="s">
        <v>1369</v>
      </c>
      <c r="B26" s="83" t="s">
        <v>506</v>
      </c>
      <c r="C26" s="83" t="s">
        <v>1370</v>
      </c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620">
        <f>P27+P37</f>
        <v>1062052.01</v>
      </c>
      <c r="Q26" s="83"/>
      <c r="R26" s="83"/>
      <c r="S26" s="83"/>
    </row>
    <row r="27" spans="1:19" ht="49.5" customHeight="1">
      <c r="A27" s="487" t="s">
        <v>1371</v>
      </c>
      <c r="B27" s="504" t="s">
        <v>1372</v>
      </c>
      <c r="C27" s="192" t="s">
        <v>1373</v>
      </c>
      <c r="D27" s="568"/>
      <c r="E27" s="568"/>
      <c r="F27" s="568"/>
      <c r="G27" s="568"/>
      <c r="H27" s="568"/>
      <c r="I27" s="568"/>
      <c r="J27" s="568"/>
      <c r="K27" s="568"/>
      <c r="L27" s="568"/>
      <c r="M27" s="568"/>
      <c r="N27" s="568"/>
      <c r="O27" s="568"/>
      <c r="P27" s="787">
        <f>SUM(P28:P36)</f>
        <v>747052.01</v>
      </c>
      <c r="Q27" s="490"/>
      <c r="R27" s="490"/>
      <c r="S27" s="490" t="s">
        <v>1338</v>
      </c>
    </row>
    <row r="28" spans="1:19" ht="43.5" customHeight="1">
      <c r="A28" s="504" t="s">
        <v>1374</v>
      </c>
      <c r="B28" s="504" t="s">
        <v>1375</v>
      </c>
      <c r="C28" s="192" t="s">
        <v>1376</v>
      </c>
      <c r="D28" s="89">
        <v>1</v>
      </c>
      <c r="E28" s="89">
        <v>1</v>
      </c>
      <c r="F28" s="89">
        <v>1</v>
      </c>
      <c r="G28" s="89">
        <v>1</v>
      </c>
      <c r="H28" s="89">
        <v>1</v>
      </c>
      <c r="I28" s="89">
        <v>1</v>
      </c>
      <c r="J28" s="89">
        <v>1</v>
      </c>
      <c r="K28" s="89">
        <v>1</v>
      </c>
      <c r="L28" s="89">
        <v>1</v>
      </c>
      <c r="M28" s="89">
        <v>1</v>
      </c>
      <c r="N28" s="89">
        <v>1</v>
      </c>
      <c r="O28" s="89">
        <v>1</v>
      </c>
      <c r="P28" s="490">
        <f>'[5]PLANTILLA DE INSUMOS'!F31</f>
        <v>7200</v>
      </c>
      <c r="Q28" s="490"/>
      <c r="R28" s="490"/>
      <c r="S28" s="490"/>
    </row>
    <row r="29" spans="1:19" ht="60.75" customHeight="1">
      <c r="A29" s="504" t="s">
        <v>1377</v>
      </c>
      <c r="B29" s="504" t="s">
        <v>1378</v>
      </c>
      <c r="C29" s="192" t="s">
        <v>1379</v>
      </c>
      <c r="D29" s="186"/>
      <c r="E29" s="186"/>
      <c r="F29" s="186"/>
      <c r="G29" s="89">
        <v>1</v>
      </c>
      <c r="H29" s="186"/>
      <c r="I29" s="186"/>
      <c r="J29" s="186"/>
      <c r="K29" s="89">
        <v>1</v>
      </c>
      <c r="L29" s="186"/>
      <c r="M29" s="186"/>
      <c r="N29" s="186"/>
      <c r="O29" s="89">
        <v>1</v>
      </c>
      <c r="P29" s="490">
        <f>'[5]PLANTILLA DE INSUMOS'!F34</f>
        <v>2000.0099999999998</v>
      </c>
      <c r="Q29" s="490"/>
      <c r="R29" s="490"/>
      <c r="S29" s="490"/>
    </row>
    <row r="30" spans="1:19" ht="34.5" customHeight="1">
      <c r="A30" s="504" t="s">
        <v>1380</v>
      </c>
      <c r="B30" s="504" t="s">
        <v>1381</v>
      </c>
      <c r="C30" s="192" t="s">
        <v>1379</v>
      </c>
      <c r="D30" s="89">
        <v>1</v>
      </c>
      <c r="E30" s="89">
        <v>1</v>
      </c>
      <c r="F30" s="89">
        <v>1</v>
      </c>
      <c r="G30" s="89">
        <v>1</v>
      </c>
      <c r="H30" s="89">
        <v>1</v>
      </c>
      <c r="I30" s="89">
        <v>1</v>
      </c>
      <c r="J30" s="89">
        <v>1</v>
      </c>
      <c r="K30" s="89">
        <v>1</v>
      </c>
      <c r="L30" s="89">
        <v>1</v>
      </c>
      <c r="M30" s="89">
        <v>1</v>
      </c>
      <c r="N30" s="89">
        <v>1</v>
      </c>
      <c r="O30" s="89">
        <v>1</v>
      </c>
      <c r="P30" s="490">
        <f>'[5]PLANTILLA DE INSUMOS'!F37</f>
        <v>2800</v>
      </c>
      <c r="Q30" s="490"/>
      <c r="R30" s="490"/>
      <c r="S30" s="490"/>
    </row>
    <row r="31" spans="1:19" ht="57.75" customHeight="1">
      <c r="A31" s="500" t="s">
        <v>1382</v>
      </c>
      <c r="B31" s="504" t="s">
        <v>1383</v>
      </c>
      <c r="C31" s="192" t="s">
        <v>1384</v>
      </c>
      <c r="D31" s="89">
        <v>10</v>
      </c>
      <c r="E31" s="89">
        <v>10</v>
      </c>
      <c r="F31" s="89">
        <v>10</v>
      </c>
      <c r="G31" s="89">
        <v>10</v>
      </c>
      <c r="H31" s="89">
        <v>10</v>
      </c>
      <c r="I31" s="89">
        <v>10</v>
      </c>
      <c r="J31" s="89">
        <v>10</v>
      </c>
      <c r="K31" s="89">
        <v>10</v>
      </c>
      <c r="L31" s="89">
        <v>10</v>
      </c>
      <c r="M31" s="89">
        <v>10</v>
      </c>
      <c r="N31" s="89">
        <v>10</v>
      </c>
      <c r="O31" s="89">
        <v>10</v>
      </c>
      <c r="P31" s="490"/>
      <c r="Q31" s="490"/>
      <c r="R31" s="490"/>
      <c r="S31" s="490"/>
    </row>
    <row r="32" spans="1:19" ht="48" customHeight="1">
      <c r="A32" s="487" t="s">
        <v>1385</v>
      </c>
      <c r="B32" s="504" t="s">
        <v>1386</v>
      </c>
      <c r="C32" s="192" t="s">
        <v>1387</v>
      </c>
      <c r="D32" s="147"/>
      <c r="E32" s="89">
        <v>1</v>
      </c>
      <c r="F32" s="147"/>
      <c r="G32" s="89">
        <v>1</v>
      </c>
      <c r="H32" s="147"/>
      <c r="I32" s="89">
        <v>1</v>
      </c>
      <c r="J32" s="147"/>
      <c r="K32" s="89">
        <v>1</v>
      </c>
      <c r="L32" s="147"/>
      <c r="M32" s="89">
        <v>1</v>
      </c>
      <c r="N32" s="89">
        <v>1</v>
      </c>
      <c r="O32" s="147"/>
      <c r="P32" s="490"/>
      <c r="Q32" s="490"/>
      <c r="R32" s="490"/>
      <c r="S32" s="490" t="s">
        <v>1338</v>
      </c>
    </row>
    <row r="33" spans="1:19" ht="33" customHeight="1">
      <c r="A33" s="147" t="s">
        <v>1388</v>
      </c>
      <c r="B33" s="147" t="s">
        <v>1389</v>
      </c>
      <c r="C33" s="147" t="s">
        <v>1390</v>
      </c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624"/>
      <c r="Q33" s="147"/>
      <c r="R33" s="147"/>
      <c r="S33" s="147"/>
    </row>
    <row r="34" spans="1:19" ht="63" customHeight="1">
      <c r="A34" s="591" t="s">
        <v>1391</v>
      </c>
      <c r="B34" s="504" t="s">
        <v>1392</v>
      </c>
      <c r="C34" s="192" t="s">
        <v>1393</v>
      </c>
      <c r="D34" s="88"/>
      <c r="E34" s="89">
        <v>2</v>
      </c>
      <c r="F34" s="568"/>
      <c r="G34" s="568"/>
      <c r="H34" s="89">
        <v>3</v>
      </c>
      <c r="I34" s="568"/>
      <c r="J34" s="568"/>
      <c r="K34" s="89">
        <v>1</v>
      </c>
      <c r="L34" s="88"/>
      <c r="M34" s="88"/>
      <c r="N34" s="88"/>
      <c r="O34" s="88"/>
      <c r="P34" s="490">
        <f>'[5]PLANTILLA DE INSUMOS'!G44</f>
        <v>735052</v>
      </c>
      <c r="Q34" s="490"/>
      <c r="R34" s="490"/>
      <c r="S34" s="490" t="s">
        <v>1338</v>
      </c>
    </row>
    <row r="35" spans="1:19" ht="39" customHeight="1">
      <c r="A35" s="591" t="s">
        <v>1394</v>
      </c>
      <c r="B35" s="591" t="s">
        <v>847</v>
      </c>
      <c r="C35" s="149" t="s">
        <v>1395</v>
      </c>
      <c r="D35" s="191"/>
      <c r="E35" s="89">
        <v>2</v>
      </c>
      <c r="F35" s="206"/>
      <c r="G35" s="191"/>
      <c r="H35" s="89">
        <v>1</v>
      </c>
      <c r="I35" s="191"/>
      <c r="J35" s="89">
        <v>1</v>
      </c>
      <c r="K35" s="88"/>
      <c r="L35" s="191"/>
      <c r="M35" s="89">
        <v>1</v>
      </c>
      <c r="N35" s="191"/>
      <c r="O35" s="191"/>
      <c r="P35" s="490"/>
      <c r="Q35" s="490"/>
      <c r="R35" s="490"/>
      <c r="S35" s="490"/>
    </row>
    <row r="36" spans="1:19" ht="47.25" customHeight="1">
      <c r="A36" s="567" t="s">
        <v>1396</v>
      </c>
      <c r="B36" s="504" t="s">
        <v>1397</v>
      </c>
      <c r="C36" s="192" t="s">
        <v>1398</v>
      </c>
      <c r="D36" s="89">
        <v>6</v>
      </c>
      <c r="E36" s="568"/>
      <c r="F36" s="568"/>
      <c r="G36" s="568"/>
      <c r="H36" s="88"/>
      <c r="I36" s="88"/>
      <c r="J36" s="88"/>
      <c r="K36" s="88"/>
      <c r="L36" s="88"/>
      <c r="M36" s="88"/>
      <c r="N36" s="88"/>
      <c r="O36" s="88"/>
      <c r="P36" s="490"/>
      <c r="Q36" s="490"/>
      <c r="R36" s="490"/>
      <c r="S36" s="490" t="s">
        <v>1399</v>
      </c>
    </row>
    <row r="37" spans="1:19" ht="43.5" customHeight="1">
      <c r="A37" s="147" t="s">
        <v>1400</v>
      </c>
      <c r="B37" s="147" t="s">
        <v>1401</v>
      </c>
      <c r="C37" s="147" t="s">
        <v>1402</v>
      </c>
      <c r="D37" s="147"/>
      <c r="E37" s="147"/>
      <c r="F37" s="147"/>
      <c r="G37" s="147"/>
      <c r="H37" s="147">
        <v>10</v>
      </c>
      <c r="I37" s="147"/>
      <c r="J37" s="147"/>
      <c r="K37" s="147"/>
      <c r="L37" s="147"/>
      <c r="M37" s="147">
        <v>10</v>
      </c>
      <c r="N37" s="147"/>
      <c r="O37" s="147"/>
      <c r="P37" s="624">
        <f>SUM(P38:P49)</f>
        <v>315000</v>
      </c>
      <c r="Q37" s="147"/>
      <c r="R37" s="147"/>
      <c r="S37" s="147" t="s">
        <v>1399</v>
      </c>
    </row>
    <row r="38" spans="1:19" ht="49.5">
      <c r="A38" s="591" t="s">
        <v>1403</v>
      </c>
      <c r="B38" s="591" t="s">
        <v>1404</v>
      </c>
      <c r="C38" s="149" t="s">
        <v>1405</v>
      </c>
      <c r="D38" s="89">
        <v>4</v>
      </c>
      <c r="E38" s="88"/>
      <c r="F38" s="568"/>
      <c r="G38" s="568"/>
      <c r="H38" s="88"/>
      <c r="I38" s="88"/>
      <c r="J38" s="88"/>
      <c r="K38" s="88"/>
      <c r="L38" s="88"/>
      <c r="M38" s="88"/>
      <c r="N38" s="89">
        <v>4</v>
      </c>
      <c r="O38" s="88"/>
      <c r="P38" s="490">
        <f>'[5]PLANTILLA DE INSUMOS'!F48</f>
        <v>12000</v>
      </c>
      <c r="Q38" s="490"/>
      <c r="R38" s="490"/>
      <c r="S38" s="490" t="s">
        <v>1399</v>
      </c>
    </row>
    <row r="39" spans="1:19" ht="49.5">
      <c r="A39" s="591" t="s">
        <v>1406</v>
      </c>
      <c r="B39" s="591" t="s">
        <v>590</v>
      </c>
      <c r="C39" s="149" t="s">
        <v>1407</v>
      </c>
      <c r="D39" s="88"/>
      <c r="E39" s="89">
        <v>5</v>
      </c>
      <c r="F39" s="568"/>
      <c r="G39" s="568"/>
      <c r="H39" s="88"/>
      <c r="I39" s="89">
        <v>5</v>
      </c>
      <c r="J39" s="88"/>
      <c r="K39" s="88"/>
      <c r="L39" s="88"/>
      <c r="M39" s="88"/>
      <c r="N39" s="88"/>
      <c r="O39" s="88"/>
      <c r="P39" s="490">
        <f>'[5]PLANTILLA DE INSUMOS'!F49</f>
        <v>15000</v>
      </c>
      <c r="Q39" s="490"/>
      <c r="R39" s="490"/>
      <c r="S39" s="490" t="s">
        <v>1399</v>
      </c>
    </row>
    <row r="40" spans="1:19" ht="49.5">
      <c r="A40" s="591" t="s">
        <v>1408</v>
      </c>
      <c r="B40" s="591" t="s">
        <v>590</v>
      </c>
      <c r="C40" s="149" t="s">
        <v>1405</v>
      </c>
      <c r="D40" s="88"/>
      <c r="E40" s="88"/>
      <c r="F40" s="89">
        <v>4</v>
      </c>
      <c r="G40" s="568"/>
      <c r="H40" s="88"/>
      <c r="I40" s="88"/>
      <c r="J40" s="88"/>
      <c r="K40" s="89">
        <v>4</v>
      </c>
      <c r="L40" s="88"/>
      <c r="M40" s="88"/>
      <c r="N40" s="88"/>
      <c r="O40" s="88"/>
      <c r="P40" s="490">
        <f>'[5]PLANTILLA DE INSUMOS'!F50</f>
        <v>12000</v>
      </c>
      <c r="Q40" s="490"/>
      <c r="R40" s="490"/>
      <c r="S40" s="490" t="s">
        <v>1399</v>
      </c>
    </row>
    <row r="41" spans="1:19" ht="49.5">
      <c r="A41" s="594" t="s">
        <v>1409</v>
      </c>
      <c r="B41" s="591" t="s">
        <v>590</v>
      </c>
      <c r="C41" s="149" t="s">
        <v>1405</v>
      </c>
      <c r="D41" s="88"/>
      <c r="E41" s="88"/>
      <c r="F41" s="568"/>
      <c r="G41" s="89">
        <v>4</v>
      </c>
      <c r="H41" s="88"/>
      <c r="I41" s="88"/>
      <c r="J41" s="88"/>
      <c r="K41" s="88"/>
      <c r="L41" s="89">
        <v>4</v>
      </c>
      <c r="M41" s="88"/>
      <c r="N41" s="88"/>
      <c r="O41" s="88"/>
      <c r="P41" s="490">
        <f>'[5]PLANTILLA DE INSUMOS'!F51</f>
        <v>20000</v>
      </c>
      <c r="Q41" s="490"/>
      <c r="R41" s="490"/>
      <c r="S41" s="490" t="s">
        <v>1399</v>
      </c>
    </row>
    <row r="42" spans="1:19" ht="49.5">
      <c r="A42" s="591" t="s">
        <v>1410</v>
      </c>
      <c r="B42" s="591" t="s">
        <v>590</v>
      </c>
      <c r="C42" s="149" t="s">
        <v>1411</v>
      </c>
      <c r="D42" s="88"/>
      <c r="E42" s="88"/>
      <c r="F42" s="568"/>
      <c r="G42" s="568"/>
      <c r="H42" s="89">
        <v>5</v>
      </c>
      <c r="I42" s="88"/>
      <c r="J42" s="88"/>
      <c r="K42" s="88"/>
      <c r="L42" s="88"/>
      <c r="M42" s="88"/>
      <c r="N42" s="88"/>
      <c r="O42" s="88"/>
      <c r="P42" s="490">
        <f>'[5]PLANTILLA DE INSUMOS'!F52</f>
        <v>50000</v>
      </c>
      <c r="Q42" s="490"/>
      <c r="R42" s="490"/>
      <c r="S42" s="490" t="s">
        <v>1399</v>
      </c>
    </row>
    <row r="43" spans="1:19" ht="49.5">
      <c r="A43" s="591" t="s">
        <v>1412</v>
      </c>
      <c r="B43" s="591" t="s">
        <v>590</v>
      </c>
      <c r="C43" s="149" t="s">
        <v>1405</v>
      </c>
      <c r="D43" s="88"/>
      <c r="E43" s="88"/>
      <c r="F43" s="568"/>
      <c r="G43" s="89">
        <v>2</v>
      </c>
      <c r="H43" s="88"/>
      <c r="I43" s="89">
        <v>2</v>
      </c>
      <c r="J43" s="88"/>
      <c r="K43" s="88"/>
      <c r="L43" s="89">
        <v>5</v>
      </c>
      <c r="M43" s="88"/>
      <c r="N43" s="88"/>
      <c r="O43" s="88"/>
      <c r="P43" s="490">
        <f>'[5]PLANTILLA DE INSUMOS'!F53</f>
        <v>6400</v>
      </c>
      <c r="Q43" s="490"/>
      <c r="R43" s="490"/>
      <c r="S43" s="490" t="s">
        <v>1399</v>
      </c>
    </row>
    <row r="44" spans="1:19" ht="49.5">
      <c r="A44" s="591" t="s">
        <v>1413</v>
      </c>
      <c r="B44" s="591" t="s">
        <v>590</v>
      </c>
      <c r="C44" s="149" t="s">
        <v>1414</v>
      </c>
      <c r="D44" s="88"/>
      <c r="E44" s="88"/>
      <c r="F44" s="568"/>
      <c r="G44" s="568"/>
      <c r="H44" s="89">
        <v>9</v>
      </c>
      <c r="I44" s="88"/>
      <c r="J44" s="89">
        <v>9</v>
      </c>
      <c r="K44" s="88"/>
      <c r="L44" s="88"/>
      <c r="M44" s="88"/>
      <c r="N44" s="88"/>
      <c r="O44" s="88"/>
      <c r="P44" s="490">
        <f>'[5]PLANTILLA DE INSUMOS'!F54</f>
        <v>14400</v>
      </c>
      <c r="Q44" s="490"/>
      <c r="R44" s="490"/>
      <c r="S44" s="490" t="s">
        <v>1399</v>
      </c>
    </row>
    <row r="45" spans="1:19" ht="49.5">
      <c r="A45" s="591" t="s">
        <v>1415</v>
      </c>
      <c r="B45" s="591" t="s">
        <v>590</v>
      </c>
      <c r="C45" s="149" t="s">
        <v>1405</v>
      </c>
      <c r="D45" s="88"/>
      <c r="E45" s="88"/>
      <c r="F45" s="568"/>
      <c r="G45" s="89">
        <v>2</v>
      </c>
      <c r="H45" s="88"/>
      <c r="I45" s="88"/>
      <c r="J45" s="88"/>
      <c r="K45" s="89">
        <v>3</v>
      </c>
      <c r="L45" s="88"/>
      <c r="M45" s="89">
        <v>3</v>
      </c>
      <c r="N45" s="88"/>
      <c r="O45" s="88"/>
      <c r="P45" s="490">
        <f>'[5]PLANTILLA DE INSUMOS'!F55</f>
        <v>8000</v>
      </c>
      <c r="Q45" s="490"/>
      <c r="R45" s="490"/>
      <c r="S45" s="490" t="s">
        <v>1399</v>
      </c>
    </row>
    <row r="46" spans="1:19" ht="28.5" customHeight="1">
      <c r="A46" s="591" t="s">
        <v>1416</v>
      </c>
      <c r="B46" s="591" t="s">
        <v>590</v>
      </c>
      <c r="C46" s="149" t="s">
        <v>1417</v>
      </c>
      <c r="D46" s="88"/>
      <c r="E46" s="88"/>
      <c r="F46" s="89">
        <v>2</v>
      </c>
      <c r="G46" s="568"/>
      <c r="H46" s="88"/>
      <c r="I46" s="89">
        <v>2</v>
      </c>
      <c r="J46" s="88"/>
      <c r="K46" s="88"/>
      <c r="L46" s="89">
        <v>1</v>
      </c>
      <c r="M46" s="88"/>
      <c r="N46" s="88"/>
      <c r="O46" s="88"/>
      <c r="P46" s="490">
        <f>'[5]PLANTILLA DE INSUMOS'!F56</f>
        <v>50000</v>
      </c>
      <c r="Q46" s="490"/>
      <c r="R46" s="490"/>
      <c r="S46" s="490" t="s">
        <v>1399</v>
      </c>
    </row>
    <row r="47" spans="1:19" ht="49.5">
      <c r="A47" s="591" t="s">
        <v>1418</v>
      </c>
      <c r="B47" s="591" t="s">
        <v>590</v>
      </c>
      <c r="C47" s="149" t="s">
        <v>1398</v>
      </c>
      <c r="D47" s="88"/>
      <c r="E47" s="88"/>
      <c r="F47" s="568"/>
      <c r="G47" s="568"/>
      <c r="H47" s="88"/>
      <c r="I47" s="88"/>
      <c r="J47" s="88"/>
      <c r="K47" s="88"/>
      <c r="L47" s="88"/>
      <c r="M47" s="89">
        <v>6</v>
      </c>
      <c r="N47" s="88"/>
      <c r="O47" s="88"/>
      <c r="P47" s="490">
        <f>'[5]PLANTILLA DE INSUMOS'!F57</f>
        <v>60000</v>
      </c>
      <c r="Q47" s="490"/>
      <c r="R47" s="490"/>
      <c r="S47" s="490" t="s">
        <v>1399</v>
      </c>
    </row>
    <row r="48" spans="1:19" ht="49.5">
      <c r="A48" s="591" t="s">
        <v>1419</v>
      </c>
      <c r="B48" s="591" t="s">
        <v>590</v>
      </c>
      <c r="C48" s="149" t="s">
        <v>1398</v>
      </c>
      <c r="D48" s="88"/>
      <c r="E48" s="88"/>
      <c r="F48" s="568"/>
      <c r="G48" s="89">
        <v>3</v>
      </c>
      <c r="H48" s="88"/>
      <c r="I48" s="88"/>
      <c r="J48" s="88"/>
      <c r="K48" s="88"/>
      <c r="L48" s="88"/>
      <c r="M48" s="88"/>
      <c r="N48" s="89">
        <v>3</v>
      </c>
      <c r="O48" s="88"/>
      <c r="P48" s="676">
        <f>'[5]PLANTILLA DE INSUMOS'!F58</f>
        <v>60000</v>
      </c>
      <c r="Q48" s="490"/>
      <c r="R48" s="490"/>
      <c r="S48" s="490" t="s">
        <v>1399</v>
      </c>
    </row>
    <row r="49" spans="1:19" ht="43.5" customHeight="1">
      <c r="A49" s="469" t="s">
        <v>1420</v>
      </c>
      <c r="B49" s="448" t="s">
        <v>590</v>
      </c>
      <c r="C49" s="448" t="s">
        <v>1398</v>
      </c>
      <c r="D49" s="89">
        <v>6</v>
      </c>
      <c r="E49" s="448"/>
      <c r="F49" s="448"/>
      <c r="G49" s="448"/>
      <c r="H49" s="448"/>
      <c r="I49" s="448"/>
      <c r="J49" s="448"/>
      <c r="K49" s="448"/>
      <c r="L49" s="448"/>
      <c r="M49" s="448"/>
      <c r="N49" s="448"/>
      <c r="O49" s="448"/>
      <c r="P49" s="676">
        <f>'[5]PLANTILLA DE INSUMOS'!F59</f>
        <v>7200</v>
      </c>
      <c r="Q49" s="788"/>
      <c r="R49" s="788"/>
      <c r="S49" s="788"/>
    </row>
    <row r="50" spans="1:19" ht="34.5" customHeight="1">
      <c r="A50" s="83" t="s">
        <v>1421</v>
      </c>
      <c r="B50" s="83" t="s">
        <v>1422</v>
      </c>
      <c r="C50" s="83" t="s">
        <v>1423</v>
      </c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620"/>
      <c r="Q50" s="83"/>
      <c r="R50" s="83"/>
      <c r="S50" s="83"/>
    </row>
    <row r="51" spans="1:19" ht="33">
      <c r="A51" s="149" t="s">
        <v>1424</v>
      </c>
      <c r="B51" s="591" t="s">
        <v>1425</v>
      </c>
      <c r="C51" s="591" t="s">
        <v>1426</v>
      </c>
      <c r="D51" s="786"/>
      <c r="E51" s="89">
        <v>1</v>
      </c>
      <c r="F51" s="786"/>
      <c r="G51" s="786"/>
      <c r="H51" s="626"/>
      <c r="I51" s="786"/>
      <c r="J51" s="786"/>
      <c r="K51" s="786"/>
      <c r="L51" s="786"/>
      <c r="M51" s="786"/>
      <c r="N51" s="786"/>
      <c r="O51" s="786"/>
      <c r="P51" s="789"/>
      <c r="Q51" s="790"/>
      <c r="R51" s="791"/>
      <c r="S51" s="449" t="s">
        <v>129</v>
      </c>
    </row>
    <row r="52" spans="1:19" ht="33">
      <c r="A52" s="149" t="s">
        <v>1427</v>
      </c>
      <c r="B52" s="591" t="s">
        <v>1428</v>
      </c>
      <c r="C52" s="591" t="s">
        <v>1426</v>
      </c>
      <c r="D52" s="786"/>
      <c r="E52" s="786"/>
      <c r="F52" s="786"/>
      <c r="G52" s="89">
        <v>1</v>
      </c>
      <c r="H52" s="786"/>
      <c r="I52" s="786"/>
      <c r="J52" s="786"/>
      <c r="K52" s="786"/>
      <c r="L52" s="786"/>
      <c r="M52" s="786"/>
      <c r="N52" s="786"/>
      <c r="O52" s="786"/>
      <c r="P52" s="789"/>
      <c r="Q52" s="790"/>
      <c r="R52" s="791"/>
      <c r="S52" s="449"/>
    </row>
    <row r="53" spans="1:19" ht="36.75" customHeight="1">
      <c r="A53" s="149" t="s">
        <v>1429</v>
      </c>
      <c r="B53" s="591" t="s">
        <v>1425</v>
      </c>
      <c r="C53" s="591" t="s">
        <v>1430</v>
      </c>
      <c r="D53" s="191"/>
      <c r="E53" s="786"/>
      <c r="F53" s="448"/>
      <c r="G53" s="448"/>
      <c r="H53" s="89">
        <v>1</v>
      </c>
      <c r="I53" s="191"/>
      <c r="J53" s="786"/>
      <c r="K53" s="786"/>
      <c r="L53" s="191"/>
      <c r="M53" s="786"/>
      <c r="N53" s="786"/>
      <c r="O53" s="191"/>
      <c r="P53" s="792"/>
      <c r="Q53" s="790"/>
      <c r="R53" s="791"/>
      <c r="S53" s="449" t="s">
        <v>129</v>
      </c>
    </row>
    <row r="54" spans="1:19" ht="33">
      <c r="A54" s="149" t="s">
        <v>1431</v>
      </c>
      <c r="B54" s="591" t="s">
        <v>1425</v>
      </c>
      <c r="C54" s="591" t="s">
        <v>1430</v>
      </c>
      <c r="D54" s="191"/>
      <c r="E54" s="786"/>
      <c r="F54" s="191"/>
      <c r="G54" s="786"/>
      <c r="H54" s="89">
        <v>1</v>
      </c>
      <c r="I54" s="191"/>
      <c r="J54" s="786"/>
      <c r="K54" s="786"/>
      <c r="L54" s="191"/>
      <c r="M54" s="786"/>
      <c r="N54" s="786"/>
      <c r="O54" s="191"/>
      <c r="P54" s="194"/>
      <c r="Q54" s="790"/>
      <c r="R54" s="791"/>
      <c r="S54" s="449" t="s">
        <v>129</v>
      </c>
    </row>
    <row r="55" spans="1:19" ht="33">
      <c r="A55" s="149" t="s">
        <v>1432</v>
      </c>
      <c r="B55" s="591" t="s">
        <v>1425</v>
      </c>
      <c r="C55" s="591" t="s">
        <v>1430</v>
      </c>
      <c r="D55" s="191"/>
      <c r="E55" s="786"/>
      <c r="F55" s="191"/>
      <c r="G55" s="786"/>
      <c r="H55" s="786"/>
      <c r="I55" s="191"/>
      <c r="J55" s="89">
        <v>1</v>
      </c>
      <c r="K55" s="786"/>
      <c r="L55" s="191"/>
      <c r="M55" s="786"/>
      <c r="N55" s="786"/>
      <c r="O55" s="191"/>
      <c r="P55" s="194"/>
      <c r="Q55" s="790"/>
      <c r="R55" s="791"/>
      <c r="S55" s="449" t="s">
        <v>129</v>
      </c>
    </row>
    <row r="56" spans="1:19" ht="57" customHeight="1" thickBot="1">
      <c r="A56" s="500" t="s">
        <v>1433</v>
      </c>
      <c r="B56" s="591" t="s">
        <v>1434</v>
      </c>
      <c r="C56" s="591" t="s">
        <v>1435</v>
      </c>
      <c r="D56" s="191"/>
      <c r="E56" s="786"/>
      <c r="F56" s="191"/>
      <c r="G56" s="786"/>
      <c r="H56" s="786"/>
      <c r="I56" s="191"/>
      <c r="J56" s="786"/>
      <c r="K56" s="786"/>
      <c r="L56" s="191"/>
      <c r="M56" s="786"/>
      <c r="N56" s="89">
        <v>3</v>
      </c>
      <c r="O56" s="89">
        <v>1</v>
      </c>
      <c r="P56" s="793"/>
      <c r="Q56" s="790"/>
      <c r="R56" s="791"/>
      <c r="S56" s="449" t="s">
        <v>129</v>
      </c>
    </row>
    <row r="57" spans="1:19" ht="15.75" thickBot="1">
      <c r="A57" s="794"/>
      <c r="B57" s="794"/>
      <c r="C57" s="794"/>
      <c r="D57" s="794"/>
      <c r="E57" s="794"/>
      <c r="F57" s="794"/>
      <c r="G57" s="794"/>
      <c r="H57" s="794"/>
      <c r="I57" s="794"/>
      <c r="J57" s="794"/>
      <c r="K57" s="794"/>
      <c r="L57" s="794"/>
      <c r="M57" s="794"/>
      <c r="N57" s="794"/>
      <c r="O57" s="794"/>
      <c r="P57" s="795">
        <v>1374568</v>
      </c>
      <c r="Q57" s="794"/>
      <c r="R57" s="794"/>
      <c r="S57" s="796"/>
    </row>
  </sheetData>
  <mergeCells count="18">
    <mergeCell ref="P11:R11"/>
    <mergeCell ref="S11:S12"/>
    <mergeCell ref="A9:C9"/>
    <mergeCell ref="I9:K9"/>
    <mergeCell ref="L9:N9"/>
    <mergeCell ref="A11:A12"/>
    <mergeCell ref="B11:B12"/>
    <mergeCell ref="C11:C12"/>
    <mergeCell ref="D11:F11"/>
    <mergeCell ref="G11:I11"/>
    <mergeCell ref="J11:L11"/>
    <mergeCell ref="M11:O11"/>
    <mergeCell ref="A1:S1"/>
    <mergeCell ref="A2:S2"/>
    <mergeCell ref="A3:S3"/>
    <mergeCell ref="A4:C4"/>
    <mergeCell ref="I4:K4"/>
    <mergeCell ref="L4:N4"/>
  </mergeCells>
  <pageMargins left="0.7" right="0.7" top="0.75" bottom="0.75" header="0.3" footer="0.3"/>
  <pageSetup paperSize="5" scale="7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6"/>
  <sheetViews>
    <sheetView view="pageBreakPreview" zoomScale="60" zoomScaleNormal="100" workbookViewId="0">
      <selection activeCell="H15" sqref="H15"/>
    </sheetView>
  </sheetViews>
  <sheetFormatPr baseColWidth="10" defaultColWidth="10.85546875" defaultRowHeight="16.5"/>
  <cols>
    <col min="1" max="1" width="43.7109375" style="172" customWidth="1"/>
    <col min="2" max="2" width="36.7109375" style="215" customWidth="1"/>
    <col min="3" max="3" width="23" style="172" customWidth="1"/>
    <col min="4" max="4" width="7.5703125" style="172" customWidth="1"/>
    <col min="5" max="5" width="8.42578125" style="172" customWidth="1"/>
    <col min="6" max="6" width="5.7109375" style="172" customWidth="1"/>
    <col min="7" max="7" width="6.42578125" style="172" customWidth="1"/>
    <col min="8" max="8" width="7.140625" style="172" customWidth="1"/>
    <col min="9" max="9" width="5" style="172" customWidth="1"/>
    <col min="10" max="10" width="5.85546875" style="172" customWidth="1"/>
    <col min="11" max="11" width="6.85546875" style="172" customWidth="1"/>
    <col min="12" max="12" width="5.140625" style="172" customWidth="1"/>
    <col min="13" max="13" width="8.85546875" style="172" customWidth="1"/>
    <col min="14" max="14" width="7.42578125" style="172" customWidth="1"/>
    <col min="15" max="15" width="6.7109375" style="172" customWidth="1"/>
    <col min="16" max="16" width="16.5703125" style="222" customWidth="1"/>
    <col min="17" max="17" width="12.85546875" style="172" customWidth="1"/>
    <col min="18" max="18" width="14.140625" style="172" customWidth="1"/>
    <col min="19" max="19" width="27.7109375" style="172" customWidth="1"/>
    <col min="20" max="256" width="10.85546875" style="172"/>
    <col min="257" max="257" width="43.7109375" style="172" customWidth="1"/>
    <col min="258" max="258" width="36.7109375" style="172" customWidth="1"/>
    <col min="259" max="259" width="35.42578125" style="172" customWidth="1"/>
    <col min="260" max="260" width="4.28515625" style="172" bestFit="1" customWidth="1"/>
    <col min="261" max="261" width="3.7109375" style="172" customWidth="1"/>
    <col min="262" max="262" width="4" style="172" customWidth="1"/>
    <col min="263" max="263" width="4.140625" style="172" bestFit="1" customWidth="1"/>
    <col min="264" max="264" width="4.42578125" style="172" bestFit="1" customWidth="1"/>
    <col min="265" max="265" width="4.140625" style="172" bestFit="1" customWidth="1"/>
    <col min="266" max="266" width="3.85546875" style="172" bestFit="1" customWidth="1"/>
    <col min="267" max="268" width="4.28515625" style="172" bestFit="1" customWidth="1"/>
    <col min="269" max="269" width="4" style="172" bestFit="1" customWidth="1"/>
    <col min="270" max="270" width="4.140625" style="172" bestFit="1" customWidth="1"/>
    <col min="271" max="271" width="3.85546875" style="172" bestFit="1" customWidth="1"/>
    <col min="272" max="272" width="22.85546875" style="172" customWidth="1"/>
    <col min="273" max="273" width="18" style="172" customWidth="1"/>
    <col min="274" max="274" width="15.140625" style="172" customWidth="1"/>
    <col min="275" max="275" width="27.7109375" style="172" customWidth="1"/>
    <col min="276" max="512" width="10.85546875" style="172"/>
    <col min="513" max="513" width="43.7109375" style="172" customWidth="1"/>
    <col min="514" max="514" width="36.7109375" style="172" customWidth="1"/>
    <col min="515" max="515" width="35.42578125" style="172" customWidth="1"/>
    <col min="516" max="516" width="4.28515625" style="172" bestFit="1" customWidth="1"/>
    <col min="517" max="517" width="3.7109375" style="172" customWidth="1"/>
    <col min="518" max="518" width="4" style="172" customWidth="1"/>
    <col min="519" max="519" width="4.140625" style="172" bestFit="1" customWidth="1"/>
    <col min="520" max="520" width="4.42578125" style="172" bestFit="1" customWidth="1"/>
    <col min="521" max="521" width="4.140625" style="172" bestFit="1" customWidth="1"/>
    <col min="522" max="522" width="3.85546875" style="172" bestFit="1" customWidth="1"/>
    <col min="523" max="524" width="4.28515625" style="172" bestFit="1" customWidth="1"/>
    <col min="525" max="525" width="4" style="172" bestFit="1" customWidth="1"/>
    <col min="526" max="526" width="4.140625" style="172" bestFit="1" customWidth="1"/>
    <col min="527" max="527" width="3.85546875" style="172" bestFit="1" customWidth="1"/>
    <col min="528" max="528" width="22.85546875" style="172" customWidth="1"/>
    <col min="529" max="529" width="18" style="172" customWidth="1"/>
    <col min="530" max="530" width="15.140625" style="172" customWidth="1"/>
    <col min="531" max="531" width="27.7109375" style="172" customWidth="1"/>
    <col min="532" max="768" width="10.85546875" style="172"/>
    <col min="769" max="769" width="43.7109375" style="172" customWidth="1"/>
    <col min="770" max="770" width="36.7109375" style="172" customWidth="1"/>
    <col min="771" max="771" width="35.42578125" style="172" customWidth="1"/>
    <col min="772" max="772" width="4.28515625" style="172" bestFit="1" customWidth="1"/>
    <col min="773" max="773" width="3.7109375" style="172" customWidth="1"/>
    <col min="774" max="774" width="4" style="172" customWidth="1"/>
    <col min="775" max="775" width="4.140625" style="172" bestFit="1" customWidth="1"/>
    <col min="776" max="776" width="4.42578125" style="172" bestFit="1" customWidth="1"/>
    <col min="777" max="777" width="4.140625" style="172" bestFit="1" customWidth="1"/>
    <col min="778" max="778" width="3.85546875" style="172" bestFit="1" customWidth="1"/>
    <col min="779" max="780" width="4.28515625" style="172" bestFit="1" customWidth="1"/>
    <col min="781" max="781" width="4" style="172" bestFit="1" customWidth="1"/>
    <col min="782" max="782" width="4.140625" style="172" bestFit="1" customWidth="1"/>
    <col min="783" max="783" width="3.85546875" style="172" bestFit="1" customWidth="1"/>
    <col min="784" max="784" width="22.85546875" style="172" customWidth="1"/>
    <col min="785" max="785" width="18" style="172" customWidth="1"/>
    <col min="786" max="786" width="15.140625" style="172" customWidth="1"/>
    <col min="787" max="787" width="27.7109375" style="172" customWidth="1"/>
    <col min="788" max="1024" width="10.85546875" style="172"/>
    <col min="1025" max="1025" width="43.7109375" style="172" customWidth="1"/>
    <col min="1026" max="1026" width="36.7109375" style="172" customWidth="1"/>
    <col min="1027" max="1027" width="35.42578125" style="172" customWidth="1"/>
    <col min="1028" max="1028" width="4.28515625" style="172" bestFit="1" customWidth="1"/>
    <col min="1029" max="1029" width="3.7109375" style="172" customWidth="1"/>
    <col min="1030" max="1030" width="4" style="172" customWidth="1"/>
    <col min="1031" max="1031" width="4.140625" style="172" bestFit="1" customWidth="1"/>
    <col min="1032" max="1032" width="4.42578125" style="172" bestFit="1" customWidth="1"/>
    <col min="1033" max="1033" width="4.140625" style="172" bestFit="1" customWidth="1"/>
    <col min="1034" max="1034" width="3.85546875" style="172" bestFit="1" customWidth="1"/>
    <col min="1035" max="1036" width="4.28515625" style="172" bestFit="1" customWidth="1"/>
    <col min="1037" max="1037" width="4" style="172" bestFit="1" customWidth="1"/>
    <col min="1038" max="1038" width="4.140625" style="172" bestFit="1" customWidth="1"/>
    <col min="1039" max="1039" width="3.85546875" style="172" bestFit="1" customWidth="1"/>
    <col min="1040" max="1040" width="22.85546875" style="172" customWidth="1"/>
    <col min="1041" max="1041" width="18" style="172" customWidth="1"/>
    <col min="1042" max="1042" width="15.140625" style="172" customWidth="1"/>
    <col min="1043" max="1043" width="27.7109375" style="172" customWidth="1"/>
    <col min="1044" max="1280" width="10.85546875" style="172"/>
    <col min="1281" max="1281" width="43.7109375" style="172" customWidth="1"/>
    <col min="1282" max="1282" width="36.7109375" style="172" customWidth="1"/>
    <col min="1283" max="1283" width="35.42578125" style="172" customWidth="1"/>
    <col min="1284" max="1284" width="4.28515625" style="172" bestFit="1" customWidth="1"/>
    <col min="1285" max="1285" width="3.7109375" style="172" customWidth="1"/>
    <col min="1286" max="1286" width="4" style="172" customWidth="1"/>
    <col min="1287" max="1287" width="4.140625" style="172" bestFit="1" customWidth="1"/>
    <col min="1288" max="1288" width="4.42578125" style="172" bestFit="1" customWidth="1"/>
    <col min="1289" max="1289" width="4.140625" style="172" bestFit="1" customWidth="1"/>
    <col min="1290" max="1290" width="3.85546875" style="172" bestFit="1" customWidth="1"/>
    <col min="1291" max="1292" width="4.28515625" style="172" bestFit="1" customWidth="1"/>
    <col min="1293" max="1293" width="4" style="172" bestFit="1" customWidth="1"/>
    <col min="1294" max="1294" width="4.140625" style="172" bestFit="1" customWidth="1"/>
    <col min="1295" max="1295" width="3.85546875" style="172" bestFit="1" customWidth="1"/>
    <col min="1296" max="1296" width="22.85546875" style="172" customWidth="1"/>
    <col min="1297" max="1297" width="18" style="172" customWidth="1"/>
    <col min="1298" max="1298" width="15.140625" style="172" customWidth="1"/>
    <col min="1299" max="1299" width="27.7109375" style="172" customWidth="1"/>
    <col min="1300" max="1536" width="10.85546875" style="172"/>
    <col min="1537" max="1537" width="43.7109375" style="172" customWidth="1"/>
    <col min="1538" max="1538" width="36.7109375" style="172" customWidth="1"/>
    <col min="1539" max="1539" width="35.42578125" style="172" customWidth="1"/>
    <col min="1540" max="1540" width="4.28515625" style="172" bestFit="1" customWidth="1"/>
    <col min="1541" max="1541" width="3.7109375" style="172" customWidth="1"/>
    <col min="1542" max="1542" width="4" style="172" customWidth="1"/>
    <col min="1543" max="1543" width="4.140625" style="172" bestFit="1" customWidth="1"/>
    <col min="1544" max="1544" width="4.42578125" style="172" bestFit="1" customWidth="1"/>
    <col min="1545" max="1545" width="4.140625" style="172" bestFit="1" customWidth="1"/>
    <col min="1546" max="1546" width="3.85546875" style="172" bestFit="1" customWidth="1"/>
    <col min="1547" max="1548" width="4.28515625" style="172" bestFit="1" customWidth="1"/>
    <col min="1549" max="1549" width="4" style="172" bestFit="1" customWidth="1"/>
    <col min="1550" max="1550" width="4.140625" style="172" bestFit="1" customWidth="1"/>
    <col min="1551" max="1551" width="3.85546875" style="172" bestFit="1" customWidth="1"/>
    <col min="1552" max="1552" width="22.85546875" style="172" customWidth="1"/>
    <col min="1553" max="1553" width="18" style="172" customWidth="1"/>
    <col min="1554" max="1554" width="15.140625" style="172" customWidth="1"/>
    <col min="1555" max="1555" width="27.7109375" style="172" customWidth="1"/>
    <col min="1556" max="1792" width="10.85546875" style="172"/>
    <col min="1793" max="1793" width="43.7109375" style="172" customWidth="1"/>
    <col min="1794" max="1794" width="36.7109375" style="172" customWidth="1"/>
    <col min="1795" max="1795" width="35.42578125" style="172" customWidth="1"/>
    <col min="1796" max="1796" width="4.28515625" style="172" bestFit="1" customWidth="1"/>
    <col min="1797" max="1797" width="3.7109375" style="172" customWidth="1"/>
    <col min="1798" max="1798" width="4" style="172" customWidth="1"/>
    <col min="1799" max="1799" width="4.140625" style="172" bestFit="1" customWidth="1"/>
    <col min="1800" max="1800" width="4.42578125" style="172" bestFit="1" customWidth="1"/>
    <col min="1801" max="1801" width="4.140625" style="172" bestFit="1" customWidth="1"/>
    <col min="1802" max="1802" width="3.85546875" style="172" bestFit="1" customWidth="1"/>
    <col min="1803" max="1804" width="4.28515625" style="172" bestFit="1" customWidth="1"/>
    <col min="1805" max="1805" width="4" style="172" bestFit="1" customWidth="1"/>
    <col min="1806" max="1806" width="4.140625" style="172" bestFit="1" customWidth="1"/>
    <col min="1807" max="1807" width="3.85546875" style="172" bestFit="1" customWidth="1"/>
    <col min="1808" max="1808" width="22.85546875" style="172" customWidth="1"/>
    <col min="1809" max="1809" width="18" style="172" customWidth="1"/>
    <col min="1810" max="1810" width="15.140625" style="172" customWidth="1"/>
    <col min="1811" max="1811" width="27.7109375" style="172" customWidth="1"/>
    <col min="1812" max="2048" width="10.85546875" style="172"/>
    <col min="2049" max="2049" width="43.7109375" style="172" customWidth="1"/>
    <col min="2050" max="2050" width="36.7109375" style="172" customWidth="1"/>
    <col min="2051" max="2051" width="35.42578125" style="172" customWidth="1"/>
    <col min="2052" max="2052" width="4.28515625" style="172" bestFit="1" customWidth="1"/>
    <col min="2053" max="2053" width="3.7109375" style="172" customWidth="1"/>
    <col min="2054" max="2054" width="4" style="172" customWidth="1"/>
    <col min="2055" max="2055" width="4.140625" style="172" bestFit="1" customWidth="1"/>
    <col min="2056" max="2056" width="4.42578125" style="172" bestFit="1" customWidth="1"/>
    <col min="2057" max="2057" width="4.140625" style="172" bestFit="1" customWidth="1"/>
    <col min="2058" max="2058" width="3.85546875" style="172" bestFit="1" customWidth="1"/>
    <col min="2059" max="2060" width="4.28515625" style="172" bestFit="1" customWidth="1"/>
    <col min="2061" max="2061" width="4" style="172" bestFit="1" customWidth="1"/>
    <col min="2062" max="2062" width="4.140625" style="172" bestFit="1" customWidth="1"/>
    <col min="2063" max="2063" width="3.85546875" style="172" bestFit="1" customWidth="1"/>
    <col min="2064" max="2064" width="22.85546875" style="172" customWidth="1"/>
    <col min="2065" max="2065" width="18" style="172" customWidth="1"/>
    <col min="2066" max="2066" width="15.140625" style="172" customWidth="1"/>
    <col min="2067" max="2067" width="27.7109375" style="172" customWidth="1"/>
    <col min="2068" max="2304" width="10.85546875" style="172"/>
    <col min="2305" max="2305" width="43.7109375" style="172" customWidth="1"/>
    <col min="2306" max="2306" width="36.7109375" style="172" customWidth="1"/>
    <col min="2307" max="2307" width="35.42578125" style="172" customWidth="1"/>
    <col min="2308" max="2308" width="4.28515625" style="172" bestFit="1" customWidth="1"/>
    <col min="2309" max="2309" width="3.7109375" style="172" customWidth="1"/>
    <col min="2310" max="2310" width="4" style="172" customWidth="1"/>
    <col min="2311" max="2311" width="4.140625" style="172" bestFit="1" customWidth="1"/>
    <col min="2312" max="2312" width="4.42578125" style="172" bestFit="1" customWidth="1"/>
    <col min="2313" max="2313" width="4.140625" style="172" bestFit="1" customWidth="1"/>
    <col min="2314" max="2314" width="3.85546875" style="172" bestFit="1" customWidth="1"/>
    <col min="2315" max="2316" width="4.28515625" style="172" bestFit="1" customWidth="1"/>
    <col min="2317" max="2317" width="4" style="172" bestFit="1" customWidth="1"/>
    <col min="2318" max="2318" width="4.140625" style="172" bestFit="1" customWidth="1"/>
    <col min="2319" max="2319" width="3.85546875" style="172" bestFit="1" customWidth="1"/>
    <col min="2320" max="2320" width="22.85546875" style="172" customWidth="1"/>
    <col min="2321" max="2321" width="18" style="172" customWidth="1"/>
    <col min="2322" max="2322" width="15.140625" style="172" customWidth="1"/>
    <col min="2323" max="2323" width="27.7109375" style="172" customWidth="1"/>
    <col min="2324" max="2560" width="10.85546875" style="172"/>
    <col min="2561" max="2561" width="43.7109375" style="172" customWidth="1"/>
    <col min="2562" max="2562" width="36.7109375" style="172" customWidth="1"/>
    <col min="2563" max="2563" width="35.42578125" style="172" customWidth="1"/>
    <col min="2564" max="2564" width="4.28515625" style="172" bestFit="1" customWidth="1"/>
    <col min="2565" max="2565" width="3.7109375" style="172" customWidth="1"/>
    <col min="2566" max="2566" width="4" style="172" customWidth="1"/>
    <col min="2567" max="2567" width="4.140625" style="172" bestFit="1" customWidth="1"/>
    <col min="2568" max="2568" width="4.42578125" style="172" bestFit="1" customWidth="1"/>
    <col min="2569" max="2569" width="4.140625" style="172" bestFit="1" customWidth="1"/>
    <col min="2570" max="2570" width="3.85546875" style="172" bestFit="1" customWidth="1"/>
    <col min="2571" max="2572" width="4.28515625" style="172" bestFit="1" customWidth="1"/>
    <col min="2573" max="2573" width="4" style="172" bestFit="1" customWidth="1"/>
    <col min="2574" max="2574" width="4.140625" style="172" bestFit="1" customWidth="1"/>
    <col min="2575" max="2575" width="3.85546875" style="172" bestFit="1" customWidth="1"/>
    <col min="2576" max="2576" width="22.85546875" style="172" customWidth="1"/>
    <col min="2577" max="2577" width="18" style="172" customWidth="1"/>
    <col min="2578" max="2578" width="15.140625" style="172" customWidth="1"/>
    <col min="2579" max="2579" width="27.7109375" style="172" customWidth="1"/>
    <col min="2580" max="2816" width="10.85546875" style="172"/>
    <col min="2817" max="2817" width="43.7109375" style="172" customWidth="1"/>
    <col min="2818" max="2818" width="36.7109375" style="172" customWidth="1"/>
    <col min="2819" max="2819" width="35.42578125" style="172" customWidth="1"/>
    <col min="2820" max="2820" width="4.28515625" style="172" bestFit="1" customWidth="1"/>
    <col min="2821" max="2821" width="3.7109375" style="172" customWidth="1"/>
    <col min="2822" max="2822" width="4" style="172" customWidth="1"/>
    <col min="2823" max="2823" width="4.140625" style="172" bestFit="1" customWidth="1"/>
    <col min="2824" max="2824" width="4.42578125" style="172" bestFit="1" customWidth="1"/>
    <col min="2825" max="2825" width="4.140625" style="172" bestFit="1" customWidth="1"/>
    <col min="2826" max="2826" width="3.85546875" style="172" bestFit="1" customWidth="1"/>
    <col min="2827" max="2828" width="4.28515625" style="172" bestFit="1" customWidth="1"/>
    <col min="2829" max="2829" width="4" style="172" bestFit="1" customWidth="1"/>
    <col min="2830" max="2830" width="4.140625" style="172" bestFit="1" customWidth="1"/>
    <col min="2831" max="2831" width="3.85546875" style="172" bestFit="1" customWidth="1"/>
    <col min="2832" max="2832" width="22.85546875" style="172" customWidth="1"/>
    <col min="2833" max="2833" width="18" style="172" customWidth="1"/>
    <col min="2834" max="2834" width="15.140625" style="172" customWidth="1"/>
    <col min="2835" max="2835" width="27.7109375" style="172" customWidth="1"/>
    <col min="2836" max="3072" width="10.85546875" style="172"/>
    <col min="3073" max="3073" width="43.7109375" style="172" customWidth="1"/>
    <col min="3074" max="3074" width="36.7109375" style="172" customWidth="1"/>
    <col min="3075" max="3075" width="35.42578125" style="172" customWidth="1"/>
    <col min="3076" max="3076" width="4.28515625" style="172" bestFit="1" customWidth="1"/>
    <col min="3077" max="3077" width="3.7109375" style="172" customWidth="1"/>
    <col min="3078" max="3078" width="4" style="172" customWidth="1"/>
    <col min="3079" max="3079" width="4.140625" style="172" bestFit="1" customWidth="1"/>
    <col min="3080" max="3080" width="4.42578125" style="172" bestFit="1" customWidth="1"/>
    <col min="3081" max="3081" width="4.140625" style="172" bestFit="1" customWidth="1"/>
    <col min="3082" max="3082" width="3.85546875" style="172" bestFit="1" customWidth="1"/>
    <col min="3083" max="3084" width="4.28515625" style="172" bestFit="1" customWidth="1"/>
    <col min="3085" max="3085" width="4" style="172" bestFit="1" customWidth="1"/>
    <col min="3086" max="3086" width="4.140625" style="172" bestFit="1" customWidth="1"/>
    <col min="3087" max="3087" width="3.85546875" style="172" bestFit="1" customWidth="1"/>
    <col min="3088" max="3088" width="22.85546875" style="172" customWidth="1"/>
    <col min="3089" max="3089" width="18" style="172" customWidth="1"/>
    <col min="3090" max="3090" width="15.140625" style="172" customWidth="1"/>
    <col min="3091" max="3091" width="27.7109375" style="172" customWidth="1"/>
    <col min="3092" max="3328" width="10.85546875" style="172"/>
    <col min="3329" max="3329" width="43.7109375" style="172" customWidth="1"/>
    <col min="3330" max="3330" width="36.7109375" style="172" customWidth="1"/>
    <col min="3331" max="3331" width="35.42578125" style="172" customWidth="1"/>
    <col min="3332" max="3332" width="4.28515625" style="172" bestFit="1" customWidth="1"/>
    <col min="3333" max="3333" width="3.7109375" style="172" customWidth="1"/>
    <col min="3334" max="3334" width="4" style="172" customWidth="1"/>
    <col min="3335" max="3335" width="4.140625" style="172" bestFit="1" customWidth="1"/>
    <col min="3336" max="3336" width="4.42578125" style="172" bestFit="1" customWidth="1"/>
    <col min="3337" max="3337" width="4.140625" style="172" bestFit="1" customWidth="1"/>
    <col min="3338" max="3338" width="3.85546875" style="172" bestFit="1" customWidth="1"/>
    <col min="3339" max="3340" width="4.28515625" style="172" bestFit="1" customWidth="1"/>
    <col min="3341" max="3341" width="4" style="172" bestFit="1" customWidth="1"/>
    <col min="3342" max="3342" width="4.140625" style="172" bestFit="1" customWidth="1"/>
    <col min="3343" max="3343" width="3.85546875" style="172" bestFit="1" customWidth="1"/>
    <col min="3344" max="3344" width="22.85546875" style="172" customWidth="1"/>
    <col min="3345" max="3345" width="18" style="172" customWidth="1"/>
    <col min="3346" max="3346" width="15.140625" style="172" customWidth="1"/>
    <col min="3347" max="3347" width="27.7109375" style="172" customWidth="1"/>
    <col min="3348" max="3584" width="10.85546875" style="172"/>
    <col min="3585" max="3585" width="43.7109375" style="172" customWidth="1"/>
    <col min="3586" max="3586" width="36.7109375" style="172" customWidth="1"/>
    <col min="3587" max="3587" width="35.42578125" style="172" customWidth="1"/>
    <col min="3588" max="3588" width="4.28515625" style="172" bestFit="1" customWidth="1"/>
    <col min="3589" max="3589" width="3.7109375" style="172" customWidth="1"/>
    <col min="3590" max="3590" width="4" style="172" customWidth="1"/>
    <col min="3591" max="3591" width="4.140625" style="172" bestFit="1" customWidth="1"/>
    <col min="3592" max="3592" width="4.42578125" style="172" bestFit="1" customWidth="1"/>
    <col min="3593" max="3593" width="4.140625" style="172" bestFit="1" customWidth="1"/>
    <col min="3594" max="3594" width="3.85546875" style="172" bestFit="1" customWidth="1"/>
    <col min="3595" max="3596" width="4.28515625" style="172" bestFit="1" customWidth="1"/>
    <col min="3597" max="3597" width="4" style="172" bestFit="1" customWidth="1"/>
    <col min="3598" max="3598" width="4.140625" style="172" bestFit="1" customWidth="1"/>
    <col min="3599" max="3599" width="3.85546875" style="172" bestFit="1" customWidth="1"/>
    <col min="3600" max="3600" width="22.85546875" style="172" customWidth="1"/>
    <col min="3601" max="3601" width="18" style="172" customWidth="1"/>
    <col min="3602" max="3602" width="15.140625" style="172" customWidth="1"/>
    <col min="3603" max="3603" width="27.7109375" style="172" customWidth="1"/>
    <col min="3604" max="3840" width="10.85546875" style="172"/>
    <col min="3841" max="3841" width="43.7109375" style="172" customWidth="1"/>
    <col min="3842" max="3842" width="36.7109375" style="172" customWidth="1"/>
    <col min="3843" max="3843" width="35.42578125" style="172" customWidth="1"/>
    <col min="3844" max="3844" width="4.28515625" style="172" bestFit="1" customWidth="1"/>
    <col min="3845" max="3845" width="3.7109375" style="172" customWidth="1"/>
    <col min="3846" max="3846" width="4" style="172" customWidth="1"/>
    <col min="3847" max="3847" width="4.140625" style="172" bestFit="1" customWidth="1"/>
    <col min="3848" max="3848" width="4.42578125" style="172" bestFit="1" customWidth="1"/>
    <col min="3849" max="3849" width="4.140625" style="172" bestFit="1" customWidth="1"/>
    <col min="3850" max="3850" width="3.85546875" style="172" bestFit="1" customWidth="1"/>
    <col min="3851" max="3852" width="4.28515625" style="172" bestFit="1" customWidth="1"/>
    <col min="3853" max="3853" width="4" style="172" bestFit="1" customWidth="1"/>
    <col min="3854" max="3854" width="4.140625" style="172" bestFit="1" customWidth="1"/>
    <col min="3855" max="3855" width="3.85546875" style="172" bestFit="1" customWidth="1"/>
    <col min="3856" max="3856" width="22.85546875" style="172" customWidth="1"/>
    <col min="3857" max="3857" width="18" style="172" customWidth="1"/>
    <col min="3858" max="3858" width="15.140625" style="172" customWidth="1"/>
    <col min="3859" max="3859" width="27.7109375" style="172" customWidth="1"/>
    <col min="3860" max="4096" width="10.85546875" style="172"/>
    <col min="4097" max="4097" width="43.7109375" style="172" customWidth="1"/>
    <col min="4098" max="4098" width="36.7109375" style="172" customWidth="1"/>
    <col min="4099" max="4099" width="35.42578125" style="172" customWidth="1"/>
    <col min="4100" max="4100" width="4.28515625" style="172" bestFit="1" customWidth="1"/>
    <col min="4101" max="4101" width="3.7109375" style="172" customWidth="1"/>
    <col min="4102" max="4102" width="4" style="172" customWidth="1"/>
    <col min="4103" max="4103" width="4.140625" style="172" bestFit="1" customWidth="1"/>
    <col min="4104" max="4104" width="4.42578125" style="172" bestFit="1" customWidth="1"/>
    <col min="4105" max="4105" width="4.140625" style="172" bestFit="1" customWidth="1"/>
    <col min="4106" max="4106" width="3.85546875" style="172" bestFit="1" customWidth="1"/>
    <col min="4107" max="4108" width="4.28515625" style="172" bestFit="1" customWidth="1"/>
    <col min="4109" max="4109" width="4" style="172" bestFit="1" customWidth="1"/>
    <col min="4110" max="4110" width="4.140625" style="172" bestFit="1" customWidth="1"/>
    <col min="4111" max="4111" width="3.85546875" style="172" bestFit="1" customWidth="1"/>
    <col min="4112" max="4112" width="22.85546875" style="172" customWidth="1"/>
    <col min="4113" max="4113" width="18" style="172" customWidth="1"/>
    <col min="4114" max="4114" width="15.140625" style="172" customWidth="1"/>
    <col min="4115" max="4115" width="27.7109375" style="172" customWidth="1"/>
    <col min="4116" max="4352" width="10.85546875" style="172"/>
    <col min="4353" max="4353" width="43.7109375" style="172" customWidth="1"/>
    <col min="4354" max="4354" width="36.7109375" style="172" customWidth="1"/>
    <col min="4355" max="4355" width="35.42578125" style="172" customWidth="1"/>
    <col min="4356" max="4356" width="4.28515625" style="172" bestFit="1" customWidth="1"/>
    <col min="4357" max="4357" width="3.7109375" style="172" customWidth="1"/>
    <col min="4358" max="4358" width="4" style="172" customWidth="1"/>
    <col min="4359" max="4359" width="4.140625" style="172" bestFit="1" customWidth="1"/>
    <col min="4360" max="4360" width="4.42578125" style="172" bestFit="1" customWidth="1"/>
    <col min="4361" max="4361" width="4.140625" style="172" bestFit="1" customWidth="1"/>
    <col min="4362" max="4362" width="3.85546875" style="172" bestFit="1" customWidth="1"/>
    <col min="4363" max="4364" width="4.28515625" style="172" bestFit="1" customWidth="1"/>
    <col min="4365" max="4365" width="4" style="172" bestFit="1" customWidth="1"/>
    <col min="4366" max="4366" width="4.140625" style="172" bestFit="1" customWidth="1"/>
    <col min="4367" max="4367" width="3.85546875" style="172" bestFit="1" customWidth="1"/>
    <col min="4368" max="4368" width="22.85546875" style="172" customWidth="1"/>
    <col min="4369" max="4369" width="18" style="172" customWidth="1"/>
    <col min="4370" max="4370" width="15.140625" style="172" customWidth="1"/>
    <col min="4371" max="4371" width="27.7109375" style="172" customWidth="1"/>
    <col min="4372" max="4608" width="10.85546875" style="172"/>
    <col min="4609" max="4609" width="43.7109375" style="172" customWidth="1"/>
    <col min="4610" max="4610" width="36.7109375" style="172" customWidth="1"/>
    <col min="4611" max="4611" width="35.42578125" style="172" customWidth="1"/>
    <col min="4612" max="4612" width="4.28515625" style="172" bestFit="1" customWidth="1"/>
    <col min="4613" max="4613" width="3.7109375" style="172" customWidth="1"/>
    <col min="4614" max="4614" width="4" style="172" customWidth="1"/>
    <col min="4615" max="4615" width="4.140625" style="172" bestFit="1" customWidth="1"/>
    <col min="4616" max="4616" width="4.42578125" style="172" bestFit="1" customWidth="1"/>
    <col min="4617" max="4617" width="4.140625" style="172" bestFit="1" customWidth="1"/>
    <col min="4618" max="4618" width="3.85546875" style="172" bestFit="1" customWidth="1"/>
    <col min="4619" max="4620" width="4.28515625" style="172" bestFit="1" customWidth="1"/>
    <col min="4621" max="4621" width="4" style="172" bestFit="1" customWidth="1"/>
    <col min="4622" max="4622" width="4.140625" style="172" bestFit="1" customWidth="1"/>
    <col min="4623" max="4623" width="3.85546875" style="172" bestFit="1" customWidth="1"/>
    <col min="4624" max="4624" width="22.85546875" style="172" customWidth="1"/>
    <col min="4625" max="4625" width="18" style="172" customWidth="1"/>
    <col min="4626" max="4626" width="15.140625" style="172" customWidth="1"/>
    <col min="4627" max="4627" width="27.7109375" style="172" customWidth="1"/>
    <col min="4628" max="4864" width="10.85546875" style="172"/>
    <col min="4865" max="4865" width="43.7109375" style="172" customWidth="1"/>
    <col min="4866" max="4866" width="36.7109375" style="172" customWidth="1"/>
    <col min="4867" max="4867" width="35.42578125" style="172" customWidth="1"/>
    <col min="4868" max="4868" width="4.28515625" style="172" bestFit="1" customWidth="1"/>
    <col min="4869" max="4869" width="3.7109375" style="172" customWidth="1"/>
    <col min="4870" max="4870" width="4" style="172" customWidth="1"/>
    <col min="4871" max="4871" width="4.140625" style="172" bestFit="1" customWidth="1"/>
    <col min="4872" max="4872" width="4.42578125" style="172" bestFit="1" customWidth="1"/>
    <col min="4873" max="4873" width="4.140625" style="172" bestFit="1" customWidth="1"/>
    <col min="4874" max="4874" width="3.85546875" style="172" bestFit="1" customWidth="1"/>
    <col min="4875" max="4876" width="4.28515625" style="172" bestFit="1" customWidth="1"/>
    <col min="4877" max="4877" width="4" style="172" bestFit="1" customWidth="1"/>
    <col min="4878" max="4878" width="4.140625" style="172" bestFit="1" customWidth="1"/>
    <col min="4879" max="4879" width="3.85546875" style="172" bestFit="1" customWidth="1"/>
    <col min="4880" max="4880" width="22.85546875" style="172" customWidth="1"/>
    <col min="4881" max="4881" width="18" style="172" customWidth="1"/>
    <col min="4882" max="4882" width="15.140625" style="172" customWidth="1"/>
    <col min="4883" max="4883" width="27.7109375" style="172" customWidth="1"/>
    <col min="4884" max="5120" width="10.85546875" style="172"/>
    <col min="5121" max="5121" width="43.7109375" style="172" customWidth="1"/>
    <col min="5122" max="5122" width="36.7109375" style="172" customWidth="1"/>
    <col min="5123" max="5123" width="35.42578125" style="172" customWidth="1"/>
    <col min="5124" max="5124" width="4.28515625" style="172" bestFit="1" customWidth="1"/>
    <col min="5125" max="5125" width="3.7109375" style="172" customWidth="1"/>
    <col min="5126" max="5126" width="4" style="172" customWidth="1"/>
    <col min="5127" max="5127" width="4.140625" style="172" bestFit="1" customWidth="1"/>
    <col min="5128" max="5128" width="4.42578125" style="172" bestFit="1" customWidth="1"/>
    <col min="5129" max="5129" width="4.140625" style="172" bestFit="1" customWidth="1"/>
    <col min="5130" max="5130" width="3.85546875" style="172" bestFit="1" customWidth="1"/>
    <col min="5131" max="5132" width="4.28515625" style="172" bestFit="1" customWidth="1"/>
    <col min="5133" max="5133" width="4" style="172" bestFit="1" customWidth="1"/>
    <col min="5134" max="5134" width="4.140625" style="172" bestFit="1" customWidth="1"/>
    <col min="5135" max="5135" width="3.85546875" style="172" bestFit="1" customWidth="1"/>
    <col min="5136" max="5136" width="22.85546875" style="172" customWidth="1"/>
    <col min="5137" max="5137" width="18" style="172" customWidth="1"/>
    <col min="5138" max="5138" width="15.140625" style="172" customWidth="1"/>
    <col min="5139" max="5139" width="27.7109375" style="172" customWidth="1"/>
    <col min="5140" max="5376" width="10.85546875" style="172"/>
    <col min="5377" max="5377" width="43.7109375" style="172" customWidth="1"/>
    <col min="5378" max="5378" width="36.7109375" style="172" customWidth="1"/>
    <col min="5379" max="5379" width="35.42578125" style="172" customWidth="1"/>
    <col min="5380" max="5380" width="4.28515625" style="172" bestFit="1" customWidth="1"/>
    <col min="5381" max="5381" width="3.7109375" style="172" customWidth="1"/>
    <col min="5382" max="5382" width="4" style="172" customWidth="1"/>
    <col min="5383" max="5383" width="4.140625" style="172" bestFit="1" customWidth="1"/>
    <col min="5384" max="5384" width="4.42578125" style="172" bestFit="1" customWidth="1"/>
    <col min="5385" max="5385" width="4.140625" style="172" bestFit="1" customWidth="1"/>
    <col min="5386" max="5386" width="3.85546875" style="172" bestFit="1" customWidth="1"/>
    <col min="5387" max="5388" width="4.28515625" style="172" bestFit="1" customWidth="1"/>
    <col min="5389" max="5389" width="4" style="172" bestFit="1" customWidth="1"/>
    <col min="5390" max="5390" width="4.140625" style="172" bestFit="1" customWidth="1"/>
    <col min="5391" max="5391" width="3.85546875" style="172" bestFit="1" customWidth="1"/>
    <col min="5392" max="5392" width="22.85546875" style="172" customWidth="1"/>
    <col min="5393" max="5393" width="18" style="172" customWidth="1"/>
    <col min="5394" max="5394" width="15.140625" style="172" customWidth="1"/>
    <col min="5395" max="5395" width="27.7109375" style="172" customWidth="1"/>
    <col min="5396" max="5632" width="10.85546875" style="172"/>
    <col min="5633" max="5633" width="43.7109375" style="172" customWidth="1"/>
    <col min="5634" max="5634" width="36.7109375" style="172" customWidth="1"/>
    <col min="5635" max="5635" width="35.42578125" style="172" customWidth="1"/>
    <col min="5636" max="5636" width="4.28515625" style="172" bestFit="1" customWidth="1"/>
    <col min="5637" max="5637" width="3.7109375" style="172" customWidth="1"/>
    <col min="5638" max="5638" width="4" style="172" customWidth="1"/>
    <col min="5639" max="5639" width="4.140625" style="172" bestFit="1" customWidth="1"/>
    <col min="5640" max="5640" width="4.42578125" style="172" bestFit="1" customWidth="1"/>
    <col min="5641" max="5641" width="4.140625" style="172" bestFit="1" customWidth="1"/>
    <col min="5642" max="5642" width="3.85546875" style="172" bestFit="1" customWidth="1"/>
    <col min="5643" max="5644" width="4.28515625" style="172" bestFit="1" customWidth="1"/>
    <col min="5645" max="5645" width="4" style="172" bestFit="1" customWidth="1"/>
    <col min="5646" max="5646" width="4.140625" style="172" bestFit="1" customWidth="1"/>
    <col min="5647" max="5647" width="3.85546875" style="172" bestFit="1" customWidth="1"/>
    <col min="5648" max="5648" width="22.85546875" style="172" customWidth="1"/>
    <col min="5649" max="5649" width="18" style="172" customWidth="1"/>
    <col min="5650" max="5650" width="15.140625" style="172" customWidth="1"/>
    <col min="5651" max="5651" width="27.7109375" style="172" customWidth="1"/>
    <col min="5652" max="5888" width="10.85546875" style="172"/>
    <col min="5889" max="5889" width="43.7109375" style="172" customWidth="1"/>
    <col min="5890" max="5890" width="36.7109375" style="172" customWidth="1"/>
    <col min="5891" max="5891" width="35.42578125" style="172" customWidth="1"/>
    <col min="5892" max="5892" width="4.28515625" style="172" bestFit="1" customWidth="1"/>
    <col min="5893" max="5893" width="3.7109375" style="172" customWidth="1"/>
    <col min="5894" max="5894" width="4" style="172" customWidth="1"/>
    <col min="5895" max="5895" width="4.140625" style="172" bestFit="1" customWidth="1"/>
    <col min="5896" max="5896" width="4.42578125" style="172" bestFit="1" customWidth="1"/>
    <col min="5897" max="5897" width="4.140625" style="172" bestFit="1" customWidth="1"/>
    <col min="5898" max="5898" width="3.85546875" style="172" bestFit="1" customWidth="1"/>
    <col min="5899" max="5900" width="4.28515625" style="172" bestFit="1" customWidth="1"/>
    <col min="5901" max="5901" width="4" style="172" bestFit="1" customWidth="1"/>
    <col min="5902" max="5902" width="4.140625" style="172" bestFit="1" customWidth="1"/>
    <col min="5903" max="5903" width="3.85546875" style="172" bestFit="1" customWidth="1"/>
    <col min="5904" max="5904" width="22.85546875" style="172" customWidth="1"/>
    <col min="5905" max="5905" width="18" style="172" customWidth="1"/>
    <col min="5906" max="5906" width="15.140625" style="172" customWidth="1"/>
    <col min="5907" max="5907" width="27.7109375" style="172" customWidth="1"/>
    <col min="5908" max="6144" width="10.85546875" style="172"/>
    <col min="6145" max="6145" width="43.7109375" style="172" customWidth="1"/>
    <col min="6146" max="6146" width="36.7109375" style="172" customWidth="1"/>
    <col min="6147" max="6147" width="35.42578125" style="172" customWidth="1"/>
    <col min="6148" max="6148" width="4.28515625" style="172" bestFit="1" customWidth="1"/>
    <col min="6149" max="6149" width="3.7109375" style="172" customWidth="1"/>
    <col min="6150" max="6150" width="4" style="172" customWidth="1"/>
    <col min="6151" max="6151" width="4.140625" style="172" bestFit="1" customWidth="1"/>
    <col min="6152" max="6152" width="4.42578125" style="172" bestFit="1" customWidth="1"/>
    <col min="6153" max="6153" width="4.140625" style="172" bestFit="1" customWidth="1"/>
    <col min="6154" max="6154" width="3.85546875" style="172" bestFit="1" customWidth="1"/>
    <col min="6155" max="6156" width="4.28515625" style="172" bestFit="1" customWidth="1"/>
    <col min="6157" max="6157" width="4" style="172" bestFit="1" customWidth="1"/>
    <col min="6158" max="6158" width="4.140625" style="172" bestFit="1" customWidth="1"/>
    <col min="6159" max="6159" width="3.85546875" style="172" bestFit="1" customWidth="1"/>
    <col min="6160" max="6160" width="22.85546875" style="172" customWidth="1"/>
    <col min="6161" max="6161" width="18" style="172" customWidth="1"/>
    <col min="6162" max="6162" width="15.140625" style="172" customWidth="1"/>
    <col min="6163" max="6163" width="27.7109375" style="172" customWidth="1"/>
    <col min="6164" max="6400" width="10.85546875" style="172"/>
    <col min="6401" max="6401" width="43.7109375" style="172" customWidth="1"/>
    <col min="6402" max="6402" width="36.7109375" style="172" customWidth="1"/>
    <col min="6403" max="6403" width="35.42578125" style="172" customWidth="1"/>
    <col min="6404" max="6404" width="4.28515625" style="172" bestFit="1" customWidth="1"/>
    <col min="6405" max="6405" width="3.7109375" style="172" customWidth="1"/>
    <col min="6406" max="6406" width="4" style="172" customWidth="1"/>
    <col min="6407" max="6407" width="4.140625" style="172" bestFit="1" customWidth="1"/>
    <col min="6408" max="6408" width="4.42578125" style="172" bestFit="1" customWidth="1"/>
    <col min="6409" max="6409" width="4.140625" style="172" bestFit="1" customWidth="1"/>
    <col min="6410" max="6410" width="3.85546875" style="172" bestFit="1" customWidth="1"/>
    <col min="6411" max="6412" width="4.28515625" style="172" bestFit="1" customWidth="1"/>
    <col min="6413" max="6413" width="4" style="172" bestFit="1" customWidth="1"/>
    <col min="6414" max="6414" width="4.140625" style="172" bestFit="1" customWidth="1"/>
    <col min="6415" max="6415" width="3.85546875" style="172" bestFit="1" customWidth="1"/>
    <col min="6416" max="6416" width="22.85546875" style="172" customWidth="1"/>
    <col min="6417" max="6417" width="18" style="172" customWidth="1"/>
    <col min="6418" max="6418" width="15.140625" style="172" customWidth="1"/>
    <col min="6419" max="6419" width="27.7109375" style="172" customWidth="1"/>
    <col min="6420" max="6656" width="10.85546875" style="172"/>
    <col min="6657" max="6657" width="43.7109375" style="172" customWidth="1"/>
    <col min="6658" max="6658" width="36.7109375" style="172" customWidth="1"/>
    <col min="6659" max="6659" width="35.42578125" style="172" customWidth="1"/>
    <col min="6660" max="6660" width="4.28515625" style="172" bestFit="1" customWidth="1"/>
    <col min="6661" max="6661" width="3.7109375" style="172" customWidth="1"/>
    <col min="6662" max="6662" width="4" style="172" customWidth="1"/>
    <col min="6663" max="6663" width="4.140625" style="172" bestFit="1" customWidth="1"/>
    <col min="6664" max="6664" width="4.42578125" style="172" bestFit="1" customWidth="1"/>
    <col min="6665" max="6665" width="4.140625" style="172" bestFit="1" customWidth="1"/>
    <col min="6666" max="6666" width="3.85546875" style="172" bestFit="1" customWidth="1"/>
    <col min="6667" max="6668" width="4.28515625" style="172" bestFit="1" customWidth="1"/>
    <col min="6669" max="6669" width="4" style="172" bestFit="1" customWidth="1"/>
    <col min="6670" max="6670" width="4.140625" style="172" bestFit="1" customWidth="1"/>
    <col min="6671" max="6671" width="3.85546875" style="172" bestFit="1" customWidth="1"/>
    <col min="6672" max="6672" width="22.85546875" style="172" customWidth="1"/>
    <col min="6673" max="6673" width="18" style="172" customWidth="1"/>
    <col min="6674" max="6674" width="15.140625" style="172" customWidth="1"/>
    <col min="6675" max="6675" width="27.7109375" style="172" customWidth="1"/>
    <col min="6676" max="6912" width="10.85546875" style="172"/>
    <col min="6913" max="6913" width="43.7109375" style="172" customWidth="1"/>
    <col min="6914" max="6914" width="36.7109375" style="172" customWidth="1"/>
    <col min="6915" max="6915" width="35.42578125" style="172" customWidth="1"/>
    <col min="6916" max="6916" width="4.28515625" style="172" bestFit="1" customWidth="1"/>
    <col min="6917" max="6917" width="3.7109375" style="172" customWidth="1"/>
    <col min="6918" max="6918" width="4" style="172" customWidth="1"/>
    <col min="6919" max="6919" width="4.140625" style="172" bestFit="1" customWidth="1"/>
    <col min="6920" max="6920" width="4.42578125" style="172" bestFit="1" customWidth="1"/>
    <col min="6921" max="6921" width="4.140625" style="172" bestFit="1" customWidth="1"/>
    <col min="6922" max="6922" width="3.85546875" style="172" bestFit="1" customWidth="1"/>
    <col min="6923" max="6924" width="4.28515625" style="172" bestFit="1" customWidth="1"/>
    <col min="6925" max="6925" width="4" style="172" bestFit="1" customWidth="1"/>
    <col min="6926" max="6926" width="4.140625" style="172" bestFit="1" customWidth="1"/>
    <col min="6927" max="6927" width="3.85546875" style="172" bestFit="1" customWidth="1"/>
    <col min="6928" max="6928" width="22.85546875" style="172" customWidth="1"/>
    <col min="6929" max="6929" width="18" style="172" customWidth="1"/>
    <col min="6930" max="6930" width="15.140625" style="172" customWidth="1"/>
    <col min="6931" max="6931" width="27.7109375" style="172" customWidth="1"/>
    <col min="6932" max="7168" width="10.85546875" style="172"/>
    <col min="7169" max="7169" width="43.7109375" style="172" customWidth="1"/>
    <col min="7170" max="7170" width="36.7109375" style="172" customWidth="1"/>
    <col min="7171" max="7171" width="35.42578125" style="172" customWidth="1"/>
    <col min="7172" max="7172" width="4.28515625" style="172" bestFit="1" customWidth="1"/>
    <col min="7173" max="7173" width="3.7109375" style="172" customWidth="1"/>
    <col min="7174" max="7174" width="4" style="172" customWidth="1"/>
    <col min="7175" max="7175" width="4.140625" style="172" bestFit="1" customWidth="1"/>
    <col min="7176" max="7176" width="4.42578125" style="172" bestFit="1" customWidth="1"/>
    <col min="7177" max="7177" width="4.140625" style="172" bestFit="1" customWidth="1"/>
    <col min="7178" max="7178" width="3.85546875" style="172" bestFit="1" customWidth="1"/>
    <col min="7179" max="7180" width="4.28515625" style="172" bestFit="1" customWidth="1"/>
    <col min="7181" max="7181" width="4" style="172" bestFit="1" customWidth="1"/>
    <col min="7182" max="7182" width="4.140625" style="172" bestFit="1" customWidth="1"/>
    <col min="7183" max="7183" width="3.85546875" style="172" bestFit="1" customWidth="1"/>
    <col min="7184" max="7184" width="22.85546875" style="172" customWidth="1"/>
    <col min="7185" max="7185" width="18" style="172" customWidth="1"/>
    <col min="7186" max="7186" width="15.140625" style="172" customWidth="1"/>
    <col min="7187" max="7187" width="27.7109375" style="172" customWidth="1"/>
    <col min="7188" max="7424" width="10.85546875" style="172"/>
    <col min="7425" max="7425" width="43.7109375" style="172" customWidth="1"/>
    <col min="7426" max="7426" width="36.7109375" style="172" customWidth="1"/>
    <col min="7427" max="7427" width="35.42578125" style="172" customWidth="1"/>
    <col min="7428" max="7428" width="4.28515625" style="172" bestFit="1" customWidth="1"/>
    <col min="7429" max="7429" width="3.7109375" style="172" customWidth="1"/>
    <col min="7430" max="7430" width="4" style="172" customWidth="1"/>
    <col min="7431" max="7431" width="4.140625" style="172" bestFit="1" customWidth="1"/>
    <col min="7432" max="7432" width="4.42578125" style="172" bestFit="1" customWidth="1"/>
    <col min="7433" max="7433" width="4.140625" style="172" bestFit="1" customWidth="1"/>
    <col min="7434" max="7434" width="3.85546875" style="172" bestFit="1" customWidth="1"/>
    <col min="7435" max="7436" width="4.28515625" style="172" bestFit="1" customWidth="1"/>
    <col min="7437" max="7437" width="4" style="172" bestFit="1" customWidth="1"/>
    <col min="7438" max="7438" width="4.140625" style="172" bestFit="1" customWidth="1"/>
    <col min="7439" max="7439" width="3.85546875" style="172" bestFit="1" customWidth="1"/>
    <col min="7440" max="7440" width="22.85546875" style="172" customWidth="1"/>
    <col min="7441" max="7441" width="18" style="172" customWidth="1"/>
    <col min="7442" max="7442" width="15.140625" style="172" customWidth="1"/>
    <col min="7443" max="7443" width="27.7109375" style="172" customWidth="1"/>
    <col min="7444" max="7680" width="10.85546875" style="172"/>
    <col min="7681" max="7681" width="43.7109375" style="172" customWidth="1"/>
    <col min="7682" max="7682" width="36.7109375" style="172" customWidth="1"/>
    <col min="7683" max="7683" width="35.42578125" style="172" customWidth="1"/>
    <col min="7684" max="7684" width="4.28515625" style="172" bestFit="1" customWidth="1"/>
    <col min="7685" max="7685" width="3.7109375" style="172" customWidth="1"/>
    <col min="7686" max="7686" width="4" style="172" customWidth="1"/>
    <col min="7687" max="7687" width="4.140625" style="172" bestFit="1" customWidth="1"/>
    <col min="7688" max="7688" width="4.42578125" style="172" bestFit="1" customWidth="1"/>
    <col min="7689" max="7689" width="4.140625" style="172" bestFit="1" customWidth="1"/>
    <col min="7690" max="7690" width="3.85546875" style="172" bestFit="1" customWidth="1"/>
    <col min="7691" max="7692" width="4.28515625" style="172" bestFit="1" customWidth="1"/>
    <col min="7693" max="7693" width="4" style="172" bestFit="1" customWidth="1"/>
    <col min="7694" max="7694" width="4.140625" style="172" bestFit="1" customWidth="1"/>
    <col min="7695" max="7695" width="3.85546875" style="172" bestFit="1" customWidth="1"/>
    <col min="7696" max="7696" width="22.85546875" style="172" customWidth="1"/>
    <col min="7697" max="7697" width="18" style="172" customWidth="1"/>
    <col min="7698" max="7698" width="15.140625" style="172" customWidth="1"/>
    <col min="7699" max="7699" width="27.7109375" style="172" customWidth="1"/>
    <col min="7700" max="7936" width="10.85546875" style="172"/>
    <col min="7937" max="7937" width="43.7109375" style="172" customWidth="1"/>
    <col min="7938" max="7938" width="36.7109375" style="172" customWidth="1"/>
    <col min="7939" max="7939" width="35.42578125" style="172" customWidth="1"/>
    <col min="7940" max="7940" width="4.28515625" style="172" bestFit="1" customWidth="1"/>
    <col min="7941" max="7941" width="3.7109375" style="172" customWidth="1"/>
    <col min="7942" max="7942" width="4" style="172" customWidth="1"/>
    <col min="7943" max="7943" width="4.140625" style="172" bestFit="1" customWidth="1"/>
    <col min="7944" max="7944" width="4.42578125" style="172" bestFit="1" customWidth="1"/>
    <col min="7945" max="7945" width="4.140625" style="172" bestFit="1" customWidth="1"/>
    <col min="7946" max="7946" width="3.85546875" style="172" bestFit="1" customWidth="1"/>
    <col min="7947" max="7948" width="4.28515625" style="172" bestFit="1" customWidth="1"/>
    <col min="7949" max="7949" width="4" style="172" bestFit="1" customWidth="1"/>
    <col min="7950" max="7950" width="4.140625" style="172" bestFit="1" customWidth="1"/>
    <col min="7951" max="7951" width="3.85546875" style="172" bestFit="1" customWidth="1"/>
    <col min="7952" max="7952" width="22.85546875" style="172" customWidth="1"/>
    <col min="7953" max="7953" width="18" style="172" customWidth="1"/>
    <col min="7954" max="7954" width="15.140625" style="172" customWidth="1"/>
    <col min="7955" max="7955" width="27.7109375" style="172" customWidth="1"/>
    <col min="7956" max="8192" width="10.85546875" style="172"/>
    <col min="8193" max="8193" width="43.7109375" style="172" customWidth="1"/>
    <col min="8194" max="8194" width="36.7109375" style="172" customWidth="1"/>
    <col min="8195" max="8195" width="35.42578125" style="172" customWidth="1"/>
    <col min="8196" max="8196" width="4.28515625" style="172" bestFit="1" customWidth="1"/>
    <col min="8197" max="8197" width="3.7109375" style="172" customWidth="1"/>
    <col min="8198" max="8198" width="4" style="172" customWidth="1"/>
    <col min="8199" max="8199" width="4.140625" style="172" bestFit="1" customWidth="1"/>
    <col min="8200" max="8200" width="4.42578125" style="172" bestFit="1" customWidth="1"/>
    <col min="8201" max="8201" width="4.140625" style="172" bestFit="1" customWidth="1"/>
    <col min="8202" max="8202" width="3.85546875" style="172" bestFit="1" customWidth="1"/>
    <col min="8203" max="8204" width="4.28515625" style="172" bestFit="1" customWidth="1"/>
    <col min="8205" max="8205" width="4" style="172" bestFit="1" customWidth="1"/>
    <col min="8206" max="8206" width="4.140625" style="172" bestFit="1" customWidth="1"/>
    <col min="8207" max="8207" width="3.85546875" style="172" bestFit="1" customWidth="1"/>
    <col min="8208" max="8208" width="22.85546875" style="172" customWidth="1"/>
    <col min="8209" max="8209" width="18" style="172" customWidth="1"/>
    <col min="8210" max="8210" width="15.140625" style="172" customWidth="1"/>
    <col min="8211" max="8211" width="27.7109375" style="172" customWidth="1"/>
    <col min="8212" max="8448" width="10.85546875" style="172"/>
    <col min="8449" max="8449" width="43.7109375" style="172" customWidth="1"/>
    <col min="8450" max="8450" width="36.7109375" style="172" customWidth="1"/>
    <col min="8451" max="8451" width="35.42578125" style="172" customWidth="1"/>
    <col min="8452" max="8452" width="4.28515625" style="172" bestFit="1" customWidth="1"/>
    <col min="8453" max="8453" width="3.7109375" style="172" customWidth="1"/>
    <col min="8454" max="8454" width="4" style="172" customWidth="1"/>
    <col min="8455" max="8455" width="4.140625" style="172" bestFit="1" customWidth="1"/>
    <col min="8456" max="8456" width="4.42578125" style="172" bestFit="1" customWidth="1"/>
    <col min="8457" max="8457" width="4.140625" style="172" bestFit="1" customWidth="1"/>
    <col min="8458" max="8458" width="3.85546875" style="172" bestFit="1" customWidth="1"/>
    <col min="8459" max="8460" width="4.28515625" style="172" bestFit="1" customWidth="1"/>
    <col min="8461" max="8461" width="4" style="172" bestFit="1" customWidth="1"/>
    <col min="8462" max="8462" width="4.140625" style="172" bestFit="1" customWidth="1"/>
    <col min="8463" max="8463" width="3.85546875" style="172" bestFit="1" customWidth="1"/>
    <col min="8464" max="8464" width="22.85546875" style="172" customWidth="1"/>
    <col min="8465" max="8465" width="18" style="172" customWidth="1"/>
    <col min="8466" max="8466" width="15.140625" style="172" customWidth="1"/>
    <col min="8467" max="8467" width="27.7109375" style="172" customWidth="1"/>
    <col min="8468" max="8704" width="10.85546875" style="172"/>
    <col min="8705" max="8705" width="43.7109375" style="172" customWidth="1"/>
    <col min="8706" max="8706" width="36.7109375" style="172" customWidth="1"/>
    <col min="8707" max="8707" width="35.42578125" style="172" customWidth="1"/>
    <col min="8708" max="8708" width="4.28515625" style="172" bestFit="1" customWidth="1"/>
    <col min="8709" max="8709" width="3.7109375" style="172" customWidth="1"/>
    <col min="8710" max="8710" width="4" style="172" customWidth="1"/>
    <col min="8711" max="8711" width="4.140625" style="172" bestFit="1" customWidth="1"/>
    <col min="8712" max="8712" width="4.42578125" style="172" bestFit="1" customWidth="1"/>
    <col min="8713" max="8713" width="4.140625" style="172" bestFit="1" customWidth="1"/>
    <col min="8714" max="8714" width="3.85546875" style="172" bestFit="1" customWidth="1"/>
    <col min="8715" max="8716" width="4.28515625" style="172" bestFit="1" customWidth="1"/>
    <col min="8717" max="8717" width="4" style="172" bestFit="1" customWidth="1"/>
    <col min="8718" max="8718" width="4.140625" style="172" bestFit="1" customWidth="1"/>
    <col min="8719" max="8719" width="3.85546875" style="172" bestFit="1" customWidth="1"/>
    <col min="8720" max="8720" width="22.85546875" style="172" customWidth="1"/>
    <col min="8721" max="8721" width="18" style="172" customWidth="1"/>
    <col min="8722" max="8722" width="15.140625" style="172" customWidth="1"/>
    <col min="8723" max="8723" width="27.7109375" style="172" customWidth="1"/>
    <col min="8724" max="8960" width="10.85546875" style="172"/>
    <col min="8961" max="8961" width="43.7109375" style="172" customWidth="1"/>
    <col min="8962" max="8962" width="36.7109375" style="172" customWidth="1"/>
    <col min="8963" max="8963" width="35.42578125" style="172" customWidth="1"/>
    <col min="8964" max="8964" width="4.28515625" style="172" bestFit="1" customWidth="1"/>
    <col min="8965" max="8965" width="3.7109375" style="172" customWidth="1"/>
    <col min="8966" max="8966" width="4" style="172" customWidth="1"/>
    <col min="8967" max="8967" width="4.140625" style="172" bestFit="1" customWidth="1"/>
    <col min="8968" max="8968" width="4.42578125" style="172" bestFit="1" customWidth="1"/>
    <col min="8969" max="8969" width="4.140625" style="172" bestFit="1" customWidth="1"/>
    <col min="8970" max="8970" width="3.85546875" style="172" bestFit="1" customWidth="1"/>
    <col min="8971" max="8972" width="4.28515625" style="172" bestFit="1" customWidth="1"/>
    <col min="8973" max="8973" width="4" style="172" bestFit="1" customWidth="1"/>
    <col min="8974" max="8974" width="4.140625" style="172" bestFit="1" customWidth="1"/>
    <col min="8975" max="8975" width="3.85546875" style="172" bestFit="1" customWidth="1"/>
    <col min="8976" max="8976" width="22.85546875" style="172" customWidth="1"/>
    <col min="8977" max="8977" width="18" style="172" customWidth="1"/>
    <col min="8978" max="8978" width="15.140625" style="172" customWidth="1"/>
    <col min="8979" max="8979" width="27.7109375" style="172" customWidth="1"/>
    <col min="8980" max="9216" width="10.85546875" style="172"/>
    <col min="9217" max="9217" width="43.7109375" style="172" customWidth="1"/>
    <col min="9218" max="9218" width="36.7109375" style="172" customWidth="1"/>
    <col min="9219" max="9219" width="35.42578125" style="172" customWidth="1"/>
    <col min="9220" max="9220" width="4.28515625" style="172" bestFit="1" customWidth="1"/>
    <col min="9221" max="9221" width="3.7109375" style="172" customWidth="1"/>
    <col min="9222" max="9222" width="4" style="172" customWidth="1"/>
    <col min="9223" max="9223" width="4.140625" style="172" bestFit="1" customWidth="1"/>
    <col min="9224" max="9224" width="4.42578125" style="172" bestFit="1" customWidth="1"/>
    <col min="9225" max="9225" width="4.140625" style="172" bestFit="1" customWidth="1"/>
    <col min="9226" max="9226" width="3.85546875" style="172" bestFit="1" customWidth="1"/>
    <col min="9227" max="9228" width="4.28515625" style="172" bestFit="1" customWidth="1"/>
    <col min="9229" max="9229" width="4" style="172" bestFit="1" customWidth="1"/>
    <col min="9230" max="9230" width="4.140625" style="172" bestFit="1" customWidth="1"/>
    <col min="9231" max="9231" width="3.85546875" style="172" bestFit="1" customWidth="1"/>
    <col min="9232" max="9232" width="22.85546875" style="172" customWidth="1"/>
    <col min="9233" max="9233" width="18" style="172" customWidth="1"/>
    <col min="9234" max="9234" width="15.140625" style="172" customWidth="1"/>
    <col min="9235" max="9235" width="27.7109375" style="172" customWidth="1"/>
    <col min="9236" max="9472" width="10.85546875" style="172"/>
    <col min="9473" max="9473" width="43.7109375" style="172" customWidth="1"/>
    <col min="9474" max="9474" width="36.7109375" style="172" customWidth="1"/>
    <col min="9475" max="9475" width="35.42578125" style="172" customWidth="1"/>
    <col min="9476" max="9476" width="4.28515625" style="172" bestFit="1" customWidth="1"/>
    <col min="9477" max="9477" width="3.7109375" style="172" customWidth="1"/>
    <col min="9478" max="9478" width="4" style="172" customWidth="1"/>
    <col min="9479" max="9479" width="4.140625" style="172" bestFit="1" customWidth="1"/>
    <col min="9480" max="9480" width="4.42578125" style="172" bestFit="1" customWidth="1"/>
    <col min="9481" max="9481" width="4.140625" style="172" bestFit="1" customWidth="1"/>
    <col min="9482" max="9482" width="3.85546875" style="172" bestFit="1" customWidth="1"/>
    <col min="9483" max="9484" width="4.28515625" style="172" bestFit="1" customWidth="1"/>
    <col min="9485" max="9485" width="4" style="172" bestFit="1" customWidth="1"/>
    <col min="9486" max="9486" width="4.140625" style="172" bestFit="1" customWidth="1"/>
    <col min="9487" max="9487" width="3.85546875" style="172" bestFit="1" customWidth="1"/>
    <col min="9488" max="9488" width="22.85546875" style="172" customWidth="1"/>
    <col min="9489" max="9489" width="18" style="172" customWidth="1"/>
    <col min="9490" max="9490" width="15.140625" style="172" customWidth="1"/>
    <col min="9491" max="9491" width="27.7109375" style="172" customWidth="1"/>
    <col min="9492" max="9728" width="10.85546875" style="172"/>
    <col min="9729" max="9729" width="43.7109375" style="172" customWidth="1"/>
    <col min="9730" max="9730" width="36.7109375" style="172" customWidth="1"/>
    <col min="9731" max="9731" width="35.42578125" style="172" customWidth="1"/>
    <col min="9732" max="9732" width="4.28515625" style="172" bestFit="1" customWidth="1"/>
    <col min="9733" max="9733" width="3.7109375" style="172" customWidth="1"/>
    <col min="9734" max="9734" width="4" style="172" customWidth="1"/>
    <col min="9735" max="9735" width="4.140625" style="172" bestFit="1" customWidth="1"/>
    <col min="9736" max="9736" width="4.42578125" style="172" bestFit="1" customWidth="1"/>
    <col min="9737" max="9737" width="4.140625" style="172" bestFit="1" customWidth="1"/>
    <col min="9738" max="9738" width="3.85546875" style="172" bestFit="1" customWidth="1"/>
    <col min="9739" max="9740" width="4.28515625" style="172" bestFit="1" customWidth="1"/>
    <col min="9741" max="9741" width="4" style="172" bestFit="1" customWidth="1"/>
    <col min="9742" max="9742" width="4.140625" style="172" bestFit="1" customWidth="1"/>
    <col min="9743" max="9743" width="3.85546875" style="172" bestFit="1" customWidth="1"/>
    <col min="9744" max="9744" width="22.85546875" style="172" customWidth="1"/>
    <col min="9745" max="9745" width="18" style="172" customWidth="1"/>
    <col min="9746" max="9746" width="15.140625" style="172" customWidth="1"/>
    <col min="9747" max="9747" width="27.7109375" style="172" customWidth="1"/>
    <col min="9748" max="9984" width="10.85546875" style="172"/>
    <col min="9985" max="9985" width="43.7109375" style="172" customWidth="1"/>
    <col min="9986" max="9986" width="36.7109375" style="172" customWidth="1"/>
    <col min="9987" max="9987" width="35.42578125" style="172" customWidth="1"/>
    <col min="9988" max="9988" width="4.28515625" style="172" bestFit="1" customWidth="1"/>
    <col min="9989" max="9989" width="3.7109375" style="172" customWidth="1"/>
    <col min="9990" max="9990" width="4" style="172" customWidth="1"/>
    <col min="9991" max="9991" width="4.140625" style="172" bestFit="1" customWidth="1"/>
    <col min="9992" max="9992" width="4.42578125" style="172" bestFit="1" customWidth="1"/>
    <col min="9993" max="9993" width="4.140625" style="172" bestFit="1" customWidth="1"/>
    <col min="9994" max="9994" width="3.85546875" style="172" bestFit="1" customWidth="1"/>
    <col min="9995" max="9996" width="4.28515625" style="172" bestFit="1" customWidth="1"/>
    <col min="9997" max="9997" width="4" style="172" bestFit="1" customWidth="1"/>
    <col min="9998" max="9998" width="4.140625" style="172" bestFit="1" customWidth="1"/>
    <col min="9999" max="9999" width="3.85546875" style="172" bestFit="1" customWidth="1"/>
    <col min="10000" max="10000" width="22.85546875" style="172" customWidth="1"/>
    <col min="10001" max="10001" width="18" style="172" customWidth="1"/>
    <col min="10002" max="10002" width="15.140625" style="172" customWidth="1"/>
    <col min="10003" max="10003" width="27.7109375" style="172" customWidth="1"/>
    <col min="10004" max="10240" width="10.85546875" style="172"/>
    <col min="10241" max="10241" width="43.7109375" style="172" customWidth="1"/>
    <col min="10242" max="10242" width="36.7109375" style="172" customWidth="1"/>
    <col min="10243" max="10243" width="35.42578125" style="172" customWidth="1"/>
    <col min="10244" max="10244" width="4.28515625" style="172" bestFit="1" customWidth="1"/>
    <col min="10245" max="10245" width="3.7109375" style="172" customWidth="1"/>
    <col min="10246" max="10246" width="4" style="172" customWidth="1"/>
    <col min="10247" max="10247" width="4.140625" style="172" bestFit="1" customWidth="1"/>
    <col min="10248" max="10248" width="4.42578125" style="172" bestFit="1" customWidth="1"/>
    <col min="10249" max="10249" width="4.140625" style="172" bestFit="1" customWidth="1"/>
    <col min="10250" max="10250" width="3.85546875" style="172" bestFit="1" customWidth="1"/>
    <col min="10251" max="10252" width="4.28515625" style="172" bestFit="1" customWidth="1"/>
    <col min="10253" max="10253" width="4" style="172" bestFit="1" customWidth="1"/>
    <col min="10254" max="10254" width="4.140625" style="172" bestFit="1" customWidth="1"/>
    <col min="10255" max="10255" width="3.85546875" style="172" bestFit="1" customWidth="1"/>
    <col min="10256" max="10256" width="22.85546875" style="172" customWidth="1"/>
    <col min="10257" max="10257" width="18" style="172" customWidth="1"/>
    <col min="10258" max="10258" width="15.140625" style="172" customWidth="1"/>
    <col min="10259" max="10259" width="27.7109375" style="172" customWidth="1"/>
    <col min="10260" max="10496" width="10.85546875" style="172"/>
    <col min="10497" max="10497" width="43.7109375" style="172" customWidth="1"/>
    <col min="10498" max="10498" width="36.7109375" style="172" customWidth="1"/>
    <col min="10499" max="10499" width="35.42578125" style="172" customWidth="1"/>
    <col min="10500" max="10500" width="4.28515625" style="172" bestFit="1" customWidth="1"/>
    <col min="10501" max="10501" width="3.7109375" style="172" customWidth="1"/>
    <col min="10502" max="10502" width="4" style="172" customWidth="1"/>
    <col min="10503" max="10503" width="4.140625" style="172" bestFit="1" customWidth="1"/>
    <col min="10504" max="10504" width="4.42578125" style="172" bestFit="1" customWidth="1"/>
    <col min="10505" max="10505" width="4.140625" style="172" bestFit="1" customWidth="1"/>
    <col min="10506" max="10506" width="3.85546875" style="172" bestFit="1" customWidth="1"/>
    <col min="10507" max="10508" width="4.28515625" style="172" bestFit="1" customWidth="1"/>
    <col min="10509" max="10509" width="4" style="172" bestFit="1" customWidth="1"/>
    <col min="10510" max="10510" width="4.140625" style="172" bestFit="1" customWidth="1"/>
    <col min="10511" max="10511" width="3.85546875" style="172" bestFit="1" customWidth="1"/>
    <col min="10512" max="10512" width="22.85546875" style="172" customWidth="1"/>
    <col min="10513" max="10513" width="18" style="172" customWidth="1"/>
    <col min="10514" max="10514" width="15.140625" style="172" customWidth="1"/>
    <col min="10515" max="10515" width="27.7109375" style="172" customWidth="1"/>
    <col min="10516" max="10752" width="10.85546875" style="172"/>
    <col min="10753" max="10753" width="43.7109375" style="172" customWidth="1"/>
    <col min="10754" max="10754" width="36.7109375" style="172" customWidth="1"/>
    <col min="10755" max="10755" width="35.42578125" style="172" customWidth="1"/>
    <col min="10756" max="10756" width="4.28515625" style="172" bestFit="1" customWidth="1"/>
    <col min="10757" max="10757" width="3.7109375" style="172" customWidth="1"/>
    <col min="10758" max="10758" width="4" style="172" customWidth="1"/>
    <col min="10759" max="10759" width="4.140625" style="172" bestFit="1" customWidth="1"/>
    <col min="10760" max="10760" width="4.42578125" style="172" bestFit="1" customWidth="1"/>
    <col min="10761" max="10761" width="4.140625" style="172" bestFit="1" customWidth="1"/>
    <col min="10762" max="10762" width="3.85546875" style="172" bestFit="1" customWidth="1"/>
    <col min="10763" max="10764" width="4.28515625" style="172" bestFit="1" customWidth="1"/>
    <col min="10765" max="10765" width="4" style="172" bestFit="1" customWidth="1"/>
    <col min="10766" max="10766" width="4.140625" style="172" bestFit="1" customWidth="1"/>
    <col min="10767" max="10767" width="3.85546875" style="172" bestFit="1" customWidth="1"/>
    <col min="10768" max="10768" width="22.85546875" style="172" customWidth="1"/>
    <col min="10769" max="10769" width="18" style="172" customWidth="1"/>
    <col min="10770" max="10770" width="15.140625" style="172" customWidth="1"/>
    <col min="10771" max="10771" width="27.7109375" style="172" customWidth="1"/>
    <col min="10772" max="11008" width="10.85546875" style="172"/>
    <col min="11009" max="11009" width="43.7109375" style="172" customWidth="1"/>
    <col min="11010" max="11010" width="36.7109375" style="172" customWidth="1"/>
    <col min="11011" max="11011" width="35.42578125" style="172" customWidth="1"/>
    <col min="11012" max="11012" width="4.28515625" style="172" bestFit="1" customWidth="1"/>
    <col min="11013" max="11013" width="3.7109375" style="172" customWidth="1"/>
    <col min="11014" max="11014" width="4" style="172" customWidth="1"/>
    <col min="11015" max="11015" width="4.140625" style="172" bestFit="1" customWidth="1"/>
    <col min="11016" max="11016" width="4.42578125" style="172" bestFit="1" customWidth="1"/>
    <col min="11017" max="11017" width="4.140625" style="172" bestFit="1" customWidth="1"/>
    <col min="11018" max="11018" width="3.85546875" style="172" bestFit="1" customWidth="1"/>
    <col min="11019" max="11020" width="4.28515625" style="172" bestFit="1" customWidth="1"/>
    <col min="11021" max="11021" width="4" style="172" bestFit="1" customWidth="1"/>
    <col min="11022" max="11022" width="4.140625" style="172" bestFit="1" customWidth="1"/>
    <col min="11023" max="11023" width="3.85546875" style="172" bestFit="1" customWidth="1"/>
    <col min="11024" max="11024" width="22.85546875" style="172" customWidth="1"/>
    <col min="11025" max="11025" width="18" style="172" customWidth="1"/>
    <col min="11026" max="11026" width="15.140625" style="172" customWidth="1"/>
    <col min="11027" max="11027" width="27.7109375" style="172" customWidth="1"/>
    <col min="11028" max="11264" width="10.85546875" style="172"/>
    <col min="11265" max="11265" width="43.7109375" style="172" customWidth="1"/>
    <col min="11266" max="11266" width="36.7109375" style="172" customWidth="1"/>
    <col min="11267" max="11267" width="35.42578125" style="172" customWidth="1"/>
    <col min="11268" max="11268" width="4.28515625" style="172" bestFit="1" customWidth="1"/>
    <col min="11269" max="11269" width="3.7109375" style="172" customWidth="1"/>
    <col min="11270" max="11270" width="4" style="172" customWidth="1"/>
    <col min="11271" max="11271" width="4.140625" style="172" bestFit="1" customWidth="1"/>
    <col min="11272" max="11272" width="4.42578125" style="172" bestFit="1" customWidth="1"/>
    <col min="11273" max="11273" width="4.140625" style="172" bestFit="1" customWidth="1"/>
    <col min="11274" max="11274" width="3.85546875" style="172" bestFit="1" customWidth="1"/>
    <col min="11275" max="11276" width="4.28515625" style="172" bestFit="1" customWidth="1"/>
    <col min="11277" max="11277" width="4" style="172" bestFit="1" customWidth="1"/>
    <col min="11278" max="11278" width="4.140625" style="172" bestFit="1" customWidth="1"/>
    <col min="11279" max="11279" width="3.85546875" style="172" bestFit="1" customWidth="1"/>
    <col min="11280" max="11280" width="22.85546875" style="172" customWidth="1"/>
    <col min="11281" max="11281" width="18" style="172" customWidth="1"/>
    <col min="11282" max="11282" width="15.140625" style="172" customWidth="1"/>
    <col min="11283" max="11283" width="27.7109375" style="172" customWidth="1"/>
    <col min="11284" max="11520" width="10.85546875" style="172"/>
    <col min="11521" max="11521" width="43.7109375" style="172" customWidth="1"/>
    <col min="11522" max="11522" width="36.7109375" style="172" customWidth="1"/>
    <col min="11523" max="11523" width="35.42578125" style="172" customWidth="1"/>
    <col min="11524" max="11524" width="4.28515625" style="172" bestFit="1" customWidth="1"/>
    <col min="11525" max="11525" width="3.7109375" style="172" customWidth="1"/>
    <col min="11526" max="11526" width="4" style="172" customWidth="1"/>
    <col min="11527" max="11527" width="4.140625" style="172" bestFit="1" customWidth="1"/>
    <col min="11528" max="11528" width="4.42578125" style="172" bestFit="1" customWidth="1"/>
    <col min="11529" max="11529" width="4.140625" style="172" bestFit="1" customWidth="1"/>
    <col min="11530" max="11530" width="3.85546875" style="172" bestFit="1" customWidth="1"/>
    <col min="11531" max="11532" width="4.28515625" style="172" bestFit="1" customWidth="1"/>
    <col min="11533" max="11533" width="4" style="172" bestFit="1" customWidth="1"/>
    <col min="11534" max="11534" width="4.140625" style="172" bestFit="1" customWidth="1"/>
    <col min="11535" max="11535" width="3.85546875" style="172" bestFit="1" customWidth="1"/>
    <col min="11536" max="11536" width="22.85546875" style="172" customWidth="1"/>
    <col min="11537" max="11537" width="18" style="172" customWidth="1"/>
    <col min="11538" max="11538" width="15.140625" style="172" customWidth="1"/>
    <col min="11539" max="11539" width="27.7109375" style="172" customWidth="1"/>
    <col min="11540" max="11776" width="10.85546875" style="172"/>
    <col min="11777" max="11777" width="43.7109375" style="172" customWidth="1"/>
    <col min="11778" max="11778" width="36.7109375" style="172" customWidth="1"/>
    <col min="11779" max="11779" width="35.42578125" style="172" customWidth="1"/>
    <col min="11780" max="11780" width="4.28515625" style="172" bestFit="1" customWidth="1"/>
    <col min="11781" max="11781" width="3.7109375" style="172" customWidth="1"/>
    <col min="11782" max="11782" width="4" style="172" customWidth="1"/>
    <col min="11783" max="11783" width="4.140625" style="172" bestFit="1" customWidth="1"/>
    <col min="11784" max="11784" width="4.42578125" style="172" bestFit="1" customWidth="1"/>
    <col min="11785" max="11785" width="4.140625" style="172" bestFit="1" customWidth="1"/>
    <col min="11786" max="11786" width="3.85546875" style="172" bestFit="1" customWidth="1"/>
    <col min="11787" max="11788" width="4.28515625" style="172" bestFit="1" customWidth="1"/>
    <col min="11789" max="11789" width="4" style="172" bestFit="1" customWidth="1"/>
    <col min="11790" max="11790" width="4.140625" style="172" bestFit="1" customWidth="1"/>
    <col min="11791" max="11791" width="3.85546875" style="172" bestFit="1" customWidth="1"/>
    <col min="11792" max="11792" width="22.85546875" style="172" customWidth="1"/>
    <col min="11793" max="11793" width="18" style="172" customWidth="1"/>
    <col min="11794" max="11794" width="15.140625" style="172" customWidth="1"/>
    <col min="11795" max="11795" width="27.7109375" style="172" customWidth="1"/>
    <col min="11796" max="12032" width="10.85546875" style="172"/>
    <col min="12033" max="12033" width="43.7109375" style="172" customWidth="1"/>
    <col min="12034" max="12034" width="36.7109375" style="172" customWidth="1"/>
    <col min="12035" max="12035" width="35.42578125" style="172" customWidth="1"/>
    <col min="12036" max="12036" width="4.28515625" style="172" bestFit="1" customWidth="1"/>
    <col min="12037" max="12037" width="3.7109375" style="172" customWidth="1"/>
    <col min="12038" max="12038" width="4" style="172" customWidth="1"/>
    <col min="12039" max="12039" width="4.140625" style="172" bestFit="1" customWidth="1"/>
    <col min="12040" max="12040" width="4.42578125" style="172" bestFit="1" customWidth="1"/>
    <col min="12041" max="12041" width="4.140625" style="172" bestFit="1" customWidth="1"/>
    <col min="12042" max="12042" width="3.85546875" style="172" bestFit="1" customWidth="1"/>
    <col min="12043" max="12044" width="4.28515625" style="172" bestFit="1" customWidth="1"/>
    <col min="12045" max="12045" width="4" style="172" bestFit="1" customWidth="1"/>
    <col min="12046" max="12046" width="4.140625" style="172" bestFit="1" customWidth="1"/>
    <col min="12047" max="12047" width="3.85546875" style="172" bestFit="1" customWidth="1"/>
    <col min="12048" max="12048" width="22.85546875" style="172" customWidth="1"/>
    <col min="12049" max="12049" width="18" style="172" customWidth="1"/>
    <col min="12050" max="12050" width="15.140625" style="172" customWidth="1"/>
    <col min="12051" max="12051" width="27.7109375" style="172" customWidth="1"/>
    <col min="12052" max="12288" width="10.85546875" style="172"/>
    <col min="12289" max="12289" width="43.7109375" style="172" customWidth="1"/>
    <col min="12290" max="12290" width="36.7109375" style="172" customWidth="1"/>
    <col min="12291" max="12291" width="35.42578125" style="172" customWidth="1"/>
    <col min="12292" max="12292" width="4.28515625" style="172" bestFit="1" customWidth="1"/>
    <col min="12293" max="12293" width="3.7109375" style="172" customWidth="1"/>
    <col min="12294" max="12294" width="4" style="172" customWidth="1"/>
    <col min="12295" max="12295" width="4.140625" style="172" bestFit="1" customWidth="1"/>
    <col min="12296" max="12296" width="4.42578125" style="172" bestFit="1" customWidth="1"/>
    <col min="12297" max="12297" width="4.140625" style="172" bestFit="1" customWidth="1"/>
    <col min="12298" max="12298" width="3.85546875" style="172" bestFit="1" customWidth="1"/>
    <col min="12299" max="12300" width="4.28515625" style="172" bestFit="1" customWidth="1"/>
    <col min="12301" max="12301" width="4" style="172" bestFit="1" customWidth="1"/>
    <col min="12302" max="12302" width="4.140625" style="172" bestFit="1" customWidth="1"/>
    <col min="12303" max="12303" width="3.85546875" style="172" bestFit="1" customWidth="1"/>
    <col min="12304" max="12304" width="22.85546875" style="172" customWidth="1"/>
    <col min="12305" max="12305" width="18" style="172" customWidth="1"/>
    <col min="12306" max="12306" width="15.140625" style="172" customWidth="1"/>
    <col min="12307" max="12307" width="27.7109375" style="172" customWidth="1"/>
    <col min="12308" max="12544" width="10.85546875" style="172"/>
    <col min="12545" max="12545" width="43.7109375" style="172" customWidth="1"/>
    <col min="12546" max="12546" width="36.7109375" style="172" customWidth="1"/>
    <col min="12547" max="12547" width="35.42578125" style="172" customWidth="1"/>
    <col min="12548" max="12548" width="4.28515625" style="172" bestFit="1" customWidth="1"/>
    <col min="12549" max="12549" width="3.7109375" style="172" customWidth="1"/>
    <col min="12550" max="12550" width="4" style="172" customWidth="1"/>
    <col min="12551" max="12551" width="4.140625" style="172" bestFit="1" customWidth="1"/>
    <col min="12552" max="12552" width="4.42578125" style="172" bestFit="1" customWidth="1"/>
    <col min="12553" max="12553" width="4.140625" style="172" bestFit="1" customWidth="1"/>
    <col min="12554" max="12554" width="3.85546875" style="172" bestFit="1" customWidth="1"/>
    <col min="12555" max="12556" width="4.28515625" style="172" bestFit="1" customWidth="1"/>
    <col min="12557" max="12557" width="4" style="172" bestFit="1" customWidth="1"/>
    <col min="12558" max="12558" width="4.140625" style="172" bestFit="1" customWidth="1"/>
    <col min="12559" max="12559" width="3.85546875" style="172" bestFit="1" customWidth="1"/>
    <col min="12560" max="12560" width="22.85546875" style="172" customWidth="1"/>
    <col min="12561" max="12561" width="18" style="172" customWidth="1"/>
    <col min="12562" max="12562" width="15.140625" style="172" customWidth="1"/>
    <col min="12563" max="12563" width="27.7109375" style="172" customWidth="1"/>
    <col min="12564" max="12800" width="10.85546875" style="172"/>
    <col min="12801" max="12801" width="43.7109375" style="172" customWidth="1"/>
    <col min="12802" max="12802" width="36.7109375" style="172" customWidth="1"/>
    <col min="12803" max="12803" width="35.42578125" style="172" customWidth="1"/>
    <col min="12804" max="12804" width="4.28515625" style="172" bestFit="1" customWidth="1"/>
    <col min="12805" max="12805" width="3.7109375" style="172" customWidth="1"/>
    <col min="12806" max="12806" width="4" style="172" customWidth="1"/>
    <col min="12807" max="12807" width="4.140625" style="172" bestFit="1" customWidth="1"/>
    <col min="12808" max="12808" width="4.42578125" style="172" bestFit="1" customWidth="1"/>
    <col min="12809" max="12809" width="4.140625" style="172" bestFit="1" customWidth="1"/>
    <col min="12810" max="12810" width="3.85546875" style="172" bestFit="1" customWidth="1"/>
    <col min="12811" max="12812" width="4.28515625" style="172" bestFit="1" customWidth="1"/>
    <col min="12813" max="12813" width="4" style="172" bestFit="1" customWidth="1"/>
    <col min="12814" max="12814" width="4.140625" style="172" bestFit="1" customWidth="1"/>
    <col min="12815" max="12815" width="3.85546875" style="172" bestFit="1" customWidth="1"/>
    <col min="12816" max="12816" width="22.85546875" style="172" customWidth="1"/>
    <col min="12817" max="12817" width="18" style="172" customWidth="1"/>
    <col min="12818" max="12818" width="15.140625" style="172" customWidth="1"/>
    <col min="12819" max="12819" width="27.7109375" style="172" customWidth="1"/>
    <col min="12820" max="13056" width="10.85546875" style="172"/>
    <col min="13057" max="13057" width="43.7109375" style="172" customWidth="1"/>
    <col min="13058" max="13058" width="36.7109375" style="172" customWidth="1"/>
    <col min="13059" max="13059" width="35.42578125" style="172" customWidth="1"/>
    <col min="13060" max="13060" width="4.28515625" style="172" bestFit="1" customWidth="1"/>
    <col min="13061" max="13061" width="3.7109375" style="172" customWidth="1"/>
    <col min="13062" max="13062" width="4" style="172" customWidth="1"/>
    <col min="13063" max="13063" width="4.140625" style="172" bestFit="1" customWidth="1"/>
    <col min="13064" max="13064" width="4.42578125" style="172" bestFit="1" customWidth="1"/>
    <col min="13065" max="13065" width="4.140625" style="172" bestFit="1" customWidth="1"/>
    <col min="13066" max="13066" width="3.85546875" style="172" bestFit="1" customWidth="1"/>
    <col min="13067" max="13068" width="4.28515625" style="172" bestFit="1" customWidth="1"/>
    <col min="13069" max="13069" width="4" style="172" bestFit="1" customWidth="1"/>
    <col min="13070" max="13070" width="4.140625" style="172" bestFit="1" customWidth="1"/>
    <col min="13071" max="13071" width="3.85546875" style="172" bestFit="1" customWidth="1"/>
    <col min="13072" max="13072" width="22.85546875" style="172" customWidth="1"/>
    <col min="13073" max="13073" width="18" style="172" customWidth="1"/>
    <col min="13074" max="13074" width="15.140625" style="172" customWidth="1"/>
    <col min="13075" max="13075" width="27.7109375" style="172" customWidth="1"/>
    <col min="13076" max="13312" width="10.85546875" style="172"/>
    <col min="13313" max="13313" width="43.7109375" style="172" customWidth="1"/>
    <col min="13314" max="13314" width="36.7109375" style="172" customWidth="1"/>
    <col min="13315" max="13315" width="35.42578125" style="172" customWidth="1"/>
    <col min="13316" max="13316" width="4.28515625" style="172" bestFit="1" customWidth="1"/>
    <col min="13317" max="13317" width="3.7109375" style="172" customWidth="1"/>
    <col min="13318" max="13318" width="4" style="172" customWidth="1"/>
    <col min="13319" max="13319" width="4.140625" style="172" bestFit="1" customWidth="1"/>
    <col min="13320" max="13320" width="4.42578125" style="172" bestFit="1" customWidth="1"/>
    <col min="13321" max="13321" width="4.140625" style="172" bestFit="1" customWidth="1"/>
    <col min="13322" max="13322" width="3.85546875" style="172" bestFit="1" customWidth="1"/>
    <col min="13323" max="13324" width="4.28515625" style="172" bestFit="1" customWidth="1"/>
    <col min="13325" max="13325" width="4" style="172" bestFit="1" customWidth="1"/>
    <col min="13326" max="13326" width="4.140625" style="172" bestFit="1" customWidth="1"/>
    <col min="13327" max="13327" width="3.85546875" style="172" bestFit="1" customWidth="1"/>
    <col min="13328" max="13328" width="22.85546875" style="172" customWidth="1"/>
    <col min="13329" max="13329" width="18" style="172" customWidth="1"/>
    <col min="13330" max="13330" width="15.140625" style="172" customWidth="1"/>
    <col min="13331" max="13331" width="27.7109375" style="172" customWidth="1"/>
    <col min="13332" max="13568" width="10.85546875" style="172"/>
    <col min="13569" max="13569" width="43.7109375" style="172" customWidth="1"/>
    <col min="13570" max="13570" width="36.7109375" style="172" customWidth="1"/>
    <col min="13571" max="13571" width="35.42578125" style="172" customWidth="1"/>
    <col min="13572" max="13572" width="4.28515625" style="172" bestFit="1" customWidth="1"/>
    <col min="13573" max="13573" width="3.7109375" style="172" customWidth="1"/>
    <col min="13574" max="13574" width="4" style="172" customWidth="1"/>
    <col min="13575" max="13575" width="4.140625" style="172" bestFit="1" customWidth="1"/>
    <col min="13576" max="13576" width="4.42578125" style="172" bestFit="1" customWidth="1"/>
    <col min="13577" max="13577" width="4.140625" style="172" bestFit="1" customWidth="1"/>
    <col min="13578" max="13578" width="3.85546875" style="172" bestFit="1" customWidth="1"/>
    <col min="13579" max="13580" width="4.28515625" style="172" bestFit="1" customWidth="1"/>
    <col min="13581" max="13581" width="4" style="172" bestFit="1" customWidth="1"/>
    <col min="13582" max="13582" width="4.140625" style="172" bestFit="1" customWidth="1"/>
    <col min="13583" max="13583" width="3.85546875" style="172" bestFit="1" customWidth="1"/>
    <col min="13584" max="13584" width="22.85546875" style="172" customWidth="1"/>
    <col min="13585" max="13585" width="18" style="172" customWidth="1"/>
    <col min="13586" max="13586" width="15.140625" style="172" customWidth="1"/>
    <col min="13587" max="13587" width="27.7109375" style="172" customWidth="1"/>
    <col min="13588" max="13824" width="10.85546875" style="172"/>
    <col min="13825" max="13825" width="43.7109375" style="172" customWidth="1"/>
    <col min="13826" max="13826" width="36.7109375" style="172" customWidth="1"/>
    <col min="13827" max="13827" width="35.42578125" style="172" customWidth="1"/>
    <col min="13828" max="13828" width="4.28515625" style="172" bestFit="1" customWidth="1"/>
    <col min="13829" max="13829" width="3.7109375" style="172" customWidth="1"/>
    <col min="13830" max="13830" width="4" style="172" customWidth="1"/>
    <col min="13831" max="13831" width="4.140625" style="172" bestFit="1" customWidth="1"/>
    <col min="13832" max="13832" width="4.42578125" style="172" bestFit="1" customWidth="1"/>
    <col min="13833" max="13833" width="4.140625" style="172" bestFit="1" customWidth="1"/>
    <col min="13834" max="13834" width="3.85546875" style="172" bestFit="1" customWidth="1"/>
    <col min="13835" max="13836" width="4.28515625" style="172" bestFit="1" customWidth="1"/>
    <col min="13837" max="13837" width="4" style="172" bestFit="1" customWidth="1"/>
    <col min="13838" max="13838" width="4.140625" style="172" bestFit="1" customWidth="1"/>
    <col min="13839" max="13839" width="3.85546875" style="172" bestFit="1" customWidth="1"/>
    <col min="13840" max="13840" width="22.85546875" style="172" customWidth="1"/>
    <col min="13841" max="13841" width="18" style="172" customWidth="1"/>
    <col min="13842" max="13842" width="15.140625" style="172" customWidth="1"/>
    <col min="13843" max="13843" width="27.7109375" style="172" customWidth="1"/>
    <col min="13844" max="14080" width="10.85546875" style="172"/>
    <col min="14081" max="14081" width="43.7109375" style="172" customWidth="1"/>
    <col min="14082" max="14082" width="36.7109375" style="172" customWidth="1"/>
    <col min="14083" max="14083" width="35.42578125" style="172" customWidth="1"/>
    <col min="14084" max="14084" width="4.28515625" style="172" bestFit="1" customWidth="1"/>
    <col min="14085" max="14085" width="3.7109375" style="172" customWidth="1"/>
    <col min="14086" max="14086" width="4" style="172" customWidth="1"/>
    <col min="14087" max="14087" width="4.140625" style="172" bestFit="1" customWidth="1"/>
    <col min="14088" max="14088" width="4.42578125" style="172" bestFit="1" customWidth="1"/>
    <col min="14089" max="14089" width="4.140625" style="172" bestFit="1" customWidth="1"/>
    <col min="14090" max="14090" width="3.85546875" style="172" bestFit="1" customWidth="1"/>
    <col min="14091" max="14092" width="4.28515625" style="172" bestFit="1" customWidth="1"/>
    <col min="14093" max="14093" width="4" style="172" bestFit="1" customWidth="1"/>
    <col min="14094" max="14094" width="4.140625" style="172" bestFit="1" customWidth="1"/>
    <col min="14095" max="14095" width="3.85546875" style="172" bestFit="1" customWidth="1"/>
    <col min="14096" max="14096" width="22.85546875" style="172" customWidth="1"/>
    <col min="14097" max="14097" width="18" style="172" customWidth="1"/>
    <col min="14098" max="14098" width="15.140625" style="172" customWidth="1"/>
    <col min="14099" max="14099" width="27.7109375" style="172" customWidth="1"/>
    <col min="14100" max="14336" width="10.85546875" style="172"/>
    <col min="14337" max="14337" width="43.7109375" style="172" customWidth="1"/>
    <col min="14338" max="14338" width="36.7109375" style="172" customWidth="1"/>
    <col min="14339" max="14339" width="35.42578125" style="172" customWidth="1"/>
    <col min="14340" max="14340" width="4.28515625" style="172" bestFit="1" customWidth="1"/>
    <col min="14341" max="14341" width="3.7109375" style="172" customWidth="1"/>
    <col min="14342" max="14342" width="4" style="172" customWidth="1"/>
    <col min="14343" max="14343" width="4.140625" style="172" bestFit="1" customWidth="1"/>
    <col min="14344" max="14344" width="4.42578125" style="172" bestFit="1" customWidth="1"/>
    <col min="14345" max="14345" width="4.140625" style="172" bestFit="1" customWidth="1"/>
    <col min="14346" max="14346" width="3.85546875" style="172" bestFit="1" customWidth="1"/>
    <col min="14347" max="14348" width="4.28515625" style="172" bestFit="1" customWidth="1"/>
    <col min="14349" max="14349" width="4" style="172" bestFit="1" customWidth="1"/>
    <col min="14350" max="14350" width="4.140625" style="172" bestFit="1" customWidth="1"/>
    <col min="14351" max="14351" width="3.85546875" style="172" bestFit="1" customWidth="1"/>
    <col min="14352" max="14352" width="22.85546875" style="172" customWidth="1"/>
    <col min="14353" max="14353" width="18" style="172" customWidth="1"/>
    <col min="14354" max="14354" width="15.140625" style="172" customWidth="1"/>
    <col min="14355" max="14355" width="27.7109375" style="172" customWidth="1"/>
    <col min="14356" max="14592" width="10.85546875" style="172"/>
    <col min="14593" max="14593" width="43.7109375" style="172" customWidth="1"/>
    <col min="14594" max="14594" width="36.7109375" style="172" customWidth="1"/>
    <col min="14595" max="14595" width="35.42578125" style="172" customWidth="1"/>
    <col min="14596" max="14596" width="4.28515625" style="172" bestFit="1" customWidth="1"/>
    <col min="14597" max="14597" width="3.7109375" style="172" customWidth="1"/>
    <col min="14598" max="14598" width="4" style="172" customWidth="1"/>
    <col min="14599" max="14599" width="4.140625" style="172" bestFit="1" customWidth="1"/>
    <col min="14600" max="14600" width="4.42578125" style="172" bestFit="1" customWidth="1"/>
    <col min="14601" max="14601" width="4.140625" style="172" bestFit="1" customWidth="1"/>
    <col min="14602" max="14602" width="3.85546875" style="172" bestFit="1" customWidth="1"/>
    <col min="14603" max="14604" width="4.28515625" style="172" bestFit="1" customWidth="1"/>
    <col min="14605" max="14605" width="4" style="172" bestFit="1" customWidth="1"/>
    <col min="14606" max="14606" width="4.140625" style="172" bestFit="1" customWidth="1"/>
    <col min="14607" max="14607" width="3.85546875" style="172" bestFit="1" customWidth="1"/>
    <col min="14608" max="14608" width="22.85546875" style="172" customWidth="1"/>
    <col min="14609" max="14609" width="18" style="172" customWidth="1"/>
    <col min="14610" max="14610" width="15.140625" style="172" customWidth="1"/>
    <col min="14611" max="14611" width="27.7109375" style="172" customWidth="1"/>
    <col min="14612" max="14848" width="10.85546875" style="172"/>
    <col min="14849" max="14849" width="43.7109375" style="172" customWidth="1"/>
    <col min="14850" max="14850" width="36.7109375" style="172" customWidth="1"/>
    <col min="14851" max="14851" width="35.42578125" style="172" customWidth="1"/>
    <col min="14852" max="14852" width="4.28515625" style="172" bestFit="1" customWidth="1"/>
    <col min="14853" max="14853" width="3.7109375" style="172" customWidth="1"/>
    <col min="14854" max="14854" width="4" style="172" customWidth="1"/>
    <col min="14855" max="14855" width="4.140625" style="172" bestFit="1" customWidth="1"/>
    <col min="14856" max="14856" width="4.42578125" style="172" bestFit="1" customWidth="1"/>
    <col min="14857" max="14857" width="4.140625" style="172" bestFit="1" customWidth="1"/>
    <col min="14858" max="14858" width="3.85546875" style="172" bestFit="1" customWidth="1"/>
    <col min="14859" max="14860" width="4.28515625" style="172" bestFit="1" customWidth="1"/>
    <col min="14861" max="14861" width="4" style="172" bestFit="1" customWidth="1"/>
    <col min="14862" max="14862" width="4.140625" style="172" bestFit="1" customWidth="1"/>
    <col min="14863" max="14863" width="3.85546875" style="172" bestFit="1" customWidth="1"/>
    <col min="14864" max="14864" width="22.85546875" style="172" customWidth="1"/>
    <col min="14865" max="14865" width="18" style="172" customWidth="1"/>
    <col min="14866" max="14866" width="15.140625" style="172" customWidth="1"/>
    <col min="14867" max="14867" width="27.7109375" style="172" customWidth="1"/>
    <col min="14868" max="15104" width="10.85546875" style="172"/>
    <col min="15105" max="15105" width="43.7109375" style="172" customWidth="1"/>
    <col min="15106" max="15106" width="36.7109375" style="172" customWidth="1"/>
    <col min="15107" max="15107" width="35.42578125" style="172" customWidth="1"/>
    <col min="15108" max="15108" width="4.28515625" style="172" bestFit="1" customWidth="1"/>
    <col min="15109" max="15109" width="3.7109375" style="172" customWidth="1"/>
    <col min="15110" max="15110" width="4" style="172" customWidth="1"/>
    <col min="15111" max="15111" width="4.140625" style="172" bestFit="1" customWidth="1"/>
    <col min="15112" max="15112" width="4.42578125" style="172" bestFit="1" customWidth="1"/>
    <col min="15113" max="15113" width="4.140625" style="172" bestFit="1" customWidth="1"/>
    <col min="15114" max="15114" width="3.85546875" style="172" bestFit="1" customWidth="1"/>
    <col min="15115" max="15116" width="4.28515625" style="172" bestFit="1" customWidth="1"/>
    <col min="15117" max="15117" width="4" style="172" bestFit="1" customWidth="1"/>
    <col min="15118" max="15118" width="4.140625" style="172" bestFit="1" customWidth="1"/>
    <col min="15119" max="15119" width="3.85546875" style="172" bestFit="1" customWidth="1"/>
    <col min="15120" max="15120" width="22.85546875" style="172" customWidth="1"/>
    <col min="15121" max="15121" width="18" style="172" customWidth="1"/>
    <col min="15122" max="15122" width="15.140625" style="172" customWidth="1"/>
    <col min="15123" max="15123" width="27.7109375" style="172" customWidth="1"/>
    <col min="15124" max="15360" width="10.85546875" style="172"/>
    <col min="15361" max="15361" width="43.7109375" style="172" customWidth="1"/>
    <col min="15362" max="15362" width="36.7109375" style="172" customWidth="1"/>
    <col min="15363" max="15363" width="35.42578125" style="172" customWidth="1"/>
    <col min="15364" max="15364" width="4.28515625" style="172" bestFit="1" customWidth="1"/>
    <col min="15365" max="15365" width="3.7109375" style="172" customWidth="1"/>
    <col min="15366" max="15366" width="4" style="172" customWidth="1"/>
    <col min="15367" max="15367" width="4.140625" style="172" bestFit="1" customWidth="1"/>
    <col min="15368" max="15368" width="4.42578125" style="172" bestFit="1" customWidth="1"/>
    <col min="15369" max="15369" width="4.140625" style="172" bestFit="1" customWidth="1"/>
    <col min="15370" max="15370" width="3.85546875" style="172" bestFit="1" customWidth="1"/>
    <col min="15371" max="15372" width="4.28515625" style="172" bestFit="1" customWidth="1"/>
    <col min="15373" max="15373" width="4" style="172" bestFit="1" customWidth="1"/>
    <col min="15374" max="15374" width="4.140625" style="172" bestFit="1" customWidth="1"/>
    <col min="15375" max="15375" width="3.85546875" style="172" bestFit="1" customWidth="1"/>
    <col min="15376" max="15376" width="22.85546875" style="172" customWidth="1"/>
    <col min="15377" max="15377" width="18" style="172" customWidth="1"/>
    <col min="15378" max="15378" width="15.140625" style="172" customWidth="1"/>
    <col min="15379" max="15379" width="27.7109375" style="172" customWidth="1"/>
    <col min="15380" max="15616" width="10.85546875" style="172"/>
    <col min="15617" max="15617" width="43.7109375" style="172" customWidth="1"/>
    <col min="15618" max="15618" width="36.7109375" style="172" customWidth="1"/>
    <col min="15619" max="15619" width="35.42578125" style="172" customWidth="1"/>
    <col min="15620" max="15620" width="4.28515625" style="172" bestFit="1" customWidth="1"/>
    <col min="15621" max="15621" width="3.7109375" style="172" customWidth="1"/>
    <col min="15622" max="15622" width="4" style="172" customWidth="1"/>
    <col min="15623" max="15623" width="4.140625" style="172" bestFit="1" customWidth="1"/>
    <col min="15624" max="15624" width="4.42578125" style="172" bestFit="1" customWidth="1"/>
    <col min="15625" max="15625" width="4.140625" style="172" bestFit="1" customWidth="1"/>
    <col min="15626" max="15626" width="3.85546875" style="172" bestFit="1" customWidth="1"/>
    <col min="15627" max="15628" width="4.28515625" style="172" bestFit="1" customWidth="1"/>
    <col min="15629" max="15629" width="4" style="172" bestFit="1" customWidth="1"/>
    <col min="15630" max="15630" width="4.140625" style="172" bestFit="1" customWidth="1"/>
    <col min="15631" max="15631" width="3.85546875" style="172" bestFit="1" customWidth="1"/>
    <col min="15632" max="15632" width="22.85546875" style="172" customWidth="1"/>
    <col min="15633" max="15633" width="18" style="172" customWidth="1"/>
    <col min="15634" max="15634" width="15.140625" style="172" customWidth="1"/>
    <col min="15635" max="15635" width="27.7109375" style="172" customWidth="1"/>
    <col min="15636" max="15872" width="10.85546875" style="172"/>
    <col min="15873" max="15873" width="43.7109375" style="172" customWidth="1"/>
    <col min="15874" max="15874" width="36.7109375" style="172" customWidth="1"/>
    <col min="15875" max="15875" width="35.42578125" style="172" customWidth="1"/>
    <col min="15876" max="15876" width="4.28515625" style="172" bestFit="1" customWidth="1"/>
    <col min="15877" max="15877" width="3.7109375" style="172" customWidth="1"/>
    <col min="15878" max="15878" width="4" style="172" customWidth="1"/>
    <col min="15879" max="15879" width="4.140625" style="172" bestFit="1" customWidth="1"/>
    <col min="15880" max="15880" width="4.42578125" style="172" bestFit="1" customWidth="1"/>
    <col min="15881" max="15881" width="4.140625" style="172" bestFit="1" customWidth="1"/>
    <col min="15882" max="15882" width="3.85546875" style="172" bestFit="1" customWidth="1"/>
    <col min="15883" max="15884" width="4.28515625" style="172" bestFit="1" customWidth="1"/>
    <col min="15885" max="15885" width="4" style="172" bestFit="1" customWidth="1"/>
    <col min="15886" max="15886" width="4.140625" style="172" bestFit="1" customWidth="1"/>
    <col min="15887" max="15887" width="3.85546875" style="172" bestFit="1" customWidth="1"/>
    <col min="15888" max="15888" width="22.85546875" style="172" customWidth="1"/>
    <col min="15889" max="15889" width="18" style="172" customWidth="1"/>
    <col min="15890" max="15890" width="15.140625" style="172" customWidth="1"/>
    <col min="15891" max="15891" width="27.7109375" style="172" customWidth="1"/>
    <col min="15892" max="16128" width="10.85546875" style="172"/>
    <col min="16129" max="16129" width="43.7109375" style="172" customWidth="1"/>
    <col min="16130" max="16130" width="36.7109375" style="172" customWidth="1"/>
    <col min="16131" max="16131" width="35.42578125" style="172" customWidth="1"/>
    <col min="16132" max="16132" width="4.28515625" style="172" bestFit="1" customWidth="1"/>
    <col min="16133" max="16133" width="3.7109375" style="172" customWidth="1"/>
    <col min="16134" max="16134" width="4" style="172" customWidth="1"/>
    <col min="16135" max="16135" width="4.140625" style="172" bestFit="1" customWidth="1"/>
    <col min="16136" max="16136" width="4.42578125" style="172" bestFit="1" customWidth="1"/>
    <col min="16137" max="16137" width="4.140625" style="172" bestFit="1" customWidth="1"/>
    <col min="16138" max="16138" width="3.85546875" style="172" bestFit="1" customWidth="1"/>
    <col min="16139" max="16140" width="4.28515625" style="172" bestFit="1" customWidth="1"/>
    <col min="16141" max="16141" width="4" style="172" bestFit="1" customWidth="1"/>
    <col min="16142" max="16142" width="4.140625" style="172" bestFit="1" customWidth="1"/>
    <col min="16143" max="16143" width="3.85546875" style="172" bestFit="1" customWidth="1"/>
    <col min="16144" max="16144" width="22.85546875" style="172" customWidth="1"/>
    <col min="16145" max="16145" width="18" style="172" customWidth="1"/>
    <col min="16146" max="16146" width="15.140625" style="172" customWidth="1"/>
    <col min="16147" max="16147" width="27.7109375" style="172" customWidth="1"/>
    <col min="16148" max="16384" width="10.85546875" style="172"/>
  </cols>
  <sheetData>
    <row r="1" spans="1:19" ht="33">
      <c r="A1" s="804" t="s">
        <v>0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  <c r="S1" s="1"/>
    </row>
    <row r="2" spans="1:19" ht="20.25">
      <c r="A2" s="878" t="s">
        <v>1</v>
      </c>
      <c r="B2" s="878"/>
      <c r="C2" s="878"/>
      <c r="D2" s="878"/>
      <c r="E2" s="878"/>
      <c r="F2" s="878"/>
      <c r="G2" s="878"/>
      <c r="H2" s="878"/>
      <c r="I2" s="878"/>
      <c r="J2" s="878"/>
      <c r="K2" s="878"/>
      <c r="L2" s="878"/>
      <c r="M2" s="878"/>
      <c r="N2" s="878"/>
      <c r="O2" s="878"/>
      <c r="P2" s="878"/>
      <c r="Q2" s="878"/>
      <c r="R2" s="878"/>
      <c r="S2" s="2"/>
    </row>
    <row r="3" spans="1:19" ht="20.25">
      <c r="A3" s="879" t="s">
        <v>243</v>
      </c>
      <c r="B3" s="879"/>
      <c r="C3" s="879"/>
      <c r="D3" s="879"/>
      <c r="E3" s="879"/>
      <c r="F3" s="879"/>
      <c r="G3" s="879"/>
      <c r="H3" s="879"/>
      <c r="I3" s="879"/>
      <c r="J3" s="879"/>
      <c r="K3" s="879"/>
      <c r="L3" s="879"/>
      <c r="M3" s="879"/>
      <c r="N3" s="879"/>
      <c r="O3" s="879"/>
      <c r="P3" s="879"/>
      <c r="Q3" s="879"/>
      <c r="R3" s="879"/>
      <c r="S3" s="173"/>
    </row>
    <row r="4" spans="1:19" ht="18">
      <c r="A4" s="807" t="s">
        <v>244</v>
      </c>
      <c r="B4" s="807"/>
      <c r="C4" s="807"/>
      <c r="D4" s="4"/>
      <c r="E4" s="4"/>
      <c r="F4" s="4"/>
      <c r="G4" s="4"/>
      <c r="H4" s="4"/>
      <c r="I4" s="841"/>
      <c r="J4" s="841"/>
      <c r="K4" s="841"/>
      <c r="L4" s="841"/>
      <c r="M4" s="841"/>
      <c r="N4" s="841"/>
      <c r="O4" s="841"/>
      <c r="P4" s="841"/>
      <c r="Q4" s="841"/>
      <c r="R4" s="4"/>
      <c r="S4" s="3"/>
    </row>
    <row r="5" spans="1:19" ht="18.75">
      <c r="A5" s="15" t="s">
        <v>245</v>
      </c>
      <c r="B5" s="15"/>
      <c r="C5" s="15"/>
      <c r="D5" s="12"/>
      <c r="E5" s="12"/>
      <c r="F5" s="12"/>
      <c r="G5" s="12"/>
      <c r="H5" s="9"/>
      <c r="I5" s="15"/>
      <c r="J5" s="15"/>
      <c r="K5" s="15"/>
      <c r="L5" s="15"/>
      <c r="M5" s="15"/>
      <c r="N5" s="15"/>
      <c r="O5" s="15"/>
      <c r="P5" s="15"/>
      <c r="Q5" s="15"/>
      <c r="R5" s="12"/>
      <c r="S5" s="7"/>
    </row>
    <row r="6" spans="1:19" ht="18.75">
      <c r="A6" s="15" t="s">
        <v>246</v>
      </c>
      <c r="B6" s="12"/>
      <c r="C6" s="175"/>
      <c r="D6" s="12"/>
      <c r="E6" s="12"/>
      <c r="F6" s="12"/>
      <c r="G6" s="12"/>
      <c r="H6" s="12"/>
      <c r="I6" s="15"/>
      <c r="J6" s="12"/>
      <c r="K6" s="175"/>
      <c r="L6" s="15"/>
      <c r="M6" s="12"/>
      <c r="N6" s="175"/>
      <c r="O6" s="15"/>
      <c r="P6" s="12"/>
      <c r="Q6" s="175"/>
      <c r="R6" s="12"/>
      <c r="S6" s="7"/>
    </row>
    <row r="7" spans="1:19" ht="17.25">
      <c r="A7" s="12" t="s">
        <v>247</v>
      </c>
      <c r="B7" s="12"/>
      <c r="C7" s="175"/>
      <c r="D7" s="12"/>
      <c r="E7" s="12"/>
      <c r="F7" s="12"/>
      <c r="G7" s="12"/>
      <c r="H7" s="15"/>
      <c r="I7" s="12"/>
      <c r="J7" s="12"/>
      <c r="K7" s="175"/>
      <c r="L7" s="12"/>
      <c r="M7" s="12"/>
      <c r="N7" s="175"/>
      <c r="O7" s="12"/>
      <c r="P7" s="12"/>
      <c r="Q7" s="175"/>
      <c r="R7" s="12"/>
      <c r="S7" s="7"/>
    </row>
    <row r="8" spans="1:19" ht="17.25">
      <c r="A8" s="12" t="s">
        <v>7</v>
      </c>
      <c r="B8" s="12"/>
      <c r="C8" s="175"/>
      <c r="D8" s="4"/>
      <c r="E8" s="4"/>
      <c r="F8" s="4"/>
      <c r="G8" s="4"/>
      <c r="H8" s="4"/>
      <c r="I8" s="12"/>
      <c r="J8" s="12"/>
      <c r="K8" s="175"/>
      <c r="L8" s="12"/>
      <c r="M8" s="12"/>
      <c r="N8" s="175"/>
      <c r="O8" s="12"/>
      <c r="P8" s="12"/>
      <c r="Q8" s="175"/>
      <c r="R8" s="4"/>
      <c r="S8" s="3"/>
    </row>
    <row r="9" spans="1:19" ht="16.5" customHeight="1">
      <c r="A9" s="15" t="s">
        <v>8</v>
      </c>
      <c r="B9" s="15"/>
      <c r="C9" s="15"/>
      <c r="D9" s="4"/>
      <c r="E9" s="4"/>
      <c r="F9" s="4"/>
      <c r="G9" s="4"/>
      <c r="H9" s="4"/>
      <c r="I9" s="851"/>
      <c r="J9" s="851"/>
      <c r="K9" s="851"/>
      <c r="L9" s="851"/>
      <c r="M9" s="851"/>
      <c r="N9" s="851"/>
      <c r="O9" s="851"/>
      <c r="P9" s="851"/>
      <c r="Q9" s="851"/>
      <c r="R9" s="4"/>
      <c r="S9" s="3"/>
    </row>
    <row r="10" spans="1:19">
      <c r="A10" s="829" t="s">
        <v>248</v>
      </c>
      <c r="B10" s="829" t="s">
        <v>10</v>
      </c>
      <c r="C10" s="829" t="s">
        <v>11</v>
      </c>
      <c r="D10" s="880" t="s">
        <v>12</v>
      </c>
      <c r="E10" s="881"/>
      <c r="F10" s="882"/>
      <c r="G10" s="883" t="s">
        <v>13</v>
      </c>
      <c r="H10" s="884"/>
      <c r="I10" s="885"/>
      <c r="J10" s="828" t="s">
        <v>14</v>
      </c>
      <c r="K10" s="828"/>
      <c r="L10" s="828"/>
      <c r="M10" s="883" t="s">
        <v>15</v>
      </c>
      <c r="N10" s="884"/>
      <c r="O10" s="885"/>
      <c r="P10" s="883" t="s">
        <v>16</v>
      </c>
      <c r="Q10" s="884"/>
      <c r="R10" s="885"/>
      <c r="S10" s="829" t="s">
        <v>17</v>
      </c>
    </row>
    <row r="11" spans="1:19" ht="35.25" customHeight="1">
      <c r="A11" s="830"/>
      <c r="B11" s="830"/>
      <c r="C11" s="830"/>
      <c r="D11" s="181" t="s">
        <v>18</v>
      </c>
      <c r="E11" s="181" t="s">
        <v>19</v>
      </c>
      <c r="F11" s="181" t="s">
        <v>20</v>
      </c>
      <c r="G11" s="181" t="s">
        <v>21</v>
      </c>
      <c r="H11" s="181" t="s">
        <v>22</v>
      </c>
      <c r="I11" s="181" t="s">
        <v>23</v>
      </c>
      <c r="J11" s="181" t="s">
        <v>24</v>
      </c>
      <c r="K11" s="181" t="s">
        <v>25</v>
      </c>
      <c r="L11" s="181" t="s">
        <v>26</v>
      </c>
      <c r="M11" s="181" t="s">
        <v>27</v>
      </c>
      <c r="N11" s="181" t="s">
        <v>28</v>
      </c>
      <c r="O11" s="181" t="s">
        <v>29</v>
      </c>
      <c r="P11" s="182" t="s">
        <v>30</v>
      </c>
      <c r="Q11" s="181" t="s">
        <v>31</v>
      </c>
      <c r="R11" s="181" t="s">
        <v>32</v>
      </c>
      <c r="S11" s="830"/>
    </row>
    <row r="12" spans="1:19" ht="51" customHeight="1">
      <c r="A12" s="83" t="s">
        <v>249</v>
      </c>
      <c r="B12" s="83" t="s">
        <v>250</v>
      </c>
      <c r="C12" s="83" t="s">
        <v>251</v>
      </c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 t="s">
        <v>129</v>
      </c>
    </row>
    <row r="13" spans="1:19" s="185" customFormat="1" ht="33">
      <c r="A13" s="85" t="s">
        <v>252</v>
      </c>
      <c r="B13" s="86" t="s">
        <v>253</v>
      </c>
      <c r="C13" s="85" t="s">
        <v>254</v>
      </c>
      <c r="D13" s="91">
        <v>20</v>
      </c>
      <c r="E13" s="91">
        <v>40</v>
      </c>
      <c r="F13" s="91">
        <v>25</v>
      </c>
      <c r="G13" s="91">
        <v>40</v>
      </c>
      <c r="H13" s="91">
        <v>25</v>
      </c>
      <c r="I13" s="91">
        <v>25</v>
      </c>
      <c r="J13" s="91">
        <v>25</v>
      </c>
      <c r="K13" s="91">
        <v>40</v>
      </c>
      <c r="L13" s="91">
        <v>40</v>
      </c>
      <c r="M13" s="91">
        <v>40</v>
      </c>
      <c r="N13" s="91">
        <v>40</v>
      </c>
      <c r="O13" s="91">
        <v>40</v>
      </c>
      <c r="P13" s="183"/>
      <c r="Q13" s="184"/>
      <c r="R13" s="184"/>
      <c r="S13" s="88" t="s">
        <v>255</v>
      </c>
    </row>
    <row r="14" spans="1:19" s="185" customFormat="1" ht="33">
      <c r="A14" s="85" t="s">
        <v>256</v>
      </c>
      <c r="B14" s="86" t="s">
        <v>257</v>
      </c>
      <c r="C14" s="85" t="s">
        <v>258</v>
      </c>
      <c r="D14" s="91">
        <v>2</v>
      </c>
      <c r="E14" s="91">
        <v>2</v>
      </c>
      <c r="F14" s="91">
        <v>2</v>
      </c>
      <c r="G14" s="91">
        <v>2</v>
      </c>
      <c r="H14" s="91">
        <v>2</v>
      </c>
      <c r="I14" s="91">
        <v>2</v>
      </c>
      <c r="J14" s="91">
        <v>2</v>
      </c>
      <c r="K14" s="91">
        <v>2</v>
      </c>
      <c r="L14" s="91">
        <v>2</v>
      </c>
      <c r="M14" s="91">
        <v>2</v>
      </c>
      <c r="N14" s="91">
        <v>2</v>
      </c>
      <c r="O14" s="91">
        <v>2</v>
      </c>
      <c r="P14" s="183"/>
      <c r="Q14" s="184"/>
      <c r="R14" s="184"/>
      <c r="S14" s="88" t="s">
        <v>255</v>
      </c>
    </row>
    <row r="15" spans="1:19" s="185" customFormat="1" ht="33">
      <c r="A15" s="85" t="s">
        <v>259</v>
      </c>
      <c r="B15" s="86" t="s">
        <v>260</v>
      </c>
      <c r="C15" s="85" t="s">
        <v>261</v>
      </c>
      <c r="D15" s="92"/>
      <c r="E15" s="92"/>
      <c r="F15" s="92"/>
      <c r="G15" s="92"/>
      <c r="H15" s="92"/>
      <c r="I15" s="92"/>
      <c r="J15" s="92"/>
      <c r="K15" s="92"/>
      <c r="L15" s="92"/>
      <c r="M15" s="91">
        <v>1</v>
      </c>
      <c r="N15" s="92"/>
      <c r="O15" s="92"/>
      <c r="P15" s="183"/>
      <c r="Q15" s="184"/>
      <c r="R15" s="184"/>
      <c r="S15" s="88" t="s">
        <v>255</v>
      </c>
    </row>
    <row r="16" spans="1:19" s="185" customFormat="1" ht="33">
      <c r="A16" s="86" t="s">
        <v>262</v>
      </c>
      <c r="B16" s="86" t="s">
        <v>263</v>
      </c>
      <c r="C16" s="86" t="s">
        <v>261</v>
      </c>
      <c r="D16" s="92"/>
      <c r="E16" s="89">
        <v>1</v>
      </c>
      <c r="F16" s="92"/>
      <c r="G16" s="186"/>
      <c r="H16" s="186"/>
      <c r="I16" s="186"/>
      <c r="J16" s="92"/>
      <c r="K16" s="92"/>
      <c r="L16" s="92"/>
      <c r="M16" s="92"/>
      <c r="N16" s="92"/>
      <c r="O16" s="92"/>
      <c r="P16" s="187"/>
      <c r="Q16" s="188"/>
      <c r="R16" s="189"/>
      <c r="S16" s="88" t="s">
        <v>255</v>
      </c>
    </row>
    <row r="17" spans="1:19" ht="47.25" customHeight="1">
      <c r="A17" s="86" t="s">
        <v>264</v>
      </c>
      <c r="B17" s="86" t="s">
        <v>265</v>
      </c>
      <c r="C17" s="86" t="s">
        <v>261</v>
      </c>
      <c r="D17" s="92"/>
      <c r="E17" s="92"/>
      <c r="F17" s="92"/>
      <c r="G17" s="92"/>
      <c r="H17" s="89">
        <v>1</v>
      </c>
      <c r="I17" s="92"/>
      <c r="J17" s="92"/>
      <c r="K17" s="92"/>
      <c r="L17" s="92"/>
      <c r="M17" s="92"/>
      <c r="N17" s="92"/>
      <c r="O17" s="92"/>
      <c r="P17" s="190">
        <v>20000</v>
      </c>
      <c r="Q17" s="188"/>
      <c r="R17" s="189"/>
      <c r="S17" s="88" t="s">
        <v>255</v>
      </c>
    </row>
    <row r="18" spans="1:19" ht="49.5">
      <c r="A18" s="86" t="s">
        <v>266</v>
      </c>
      <c r="B18" s="86" t="s">
        <v>267</v>
      </c>
      <c r="C18" s="86" t="s">
        <v>261</v>
      </c>
      <c r="D18" s="92"/>
      <c r="E18" s="92"/>
      <c r="F18" s="92"/>
      <c r="G18" s="92"/>
      <c r="H18" s="89">
        <v>1</v>
      </c>
      <c r="I18" s="92"/>
      <c r="J18" s="92"/>
      <c r="K18" s="92"/>
      <c r="L18" s="92"/>
      <c r="M18" s="92"/>
      <c r="N18" s="92"/>
      <c r="O18" s="92"/>
      <c r="P18" s="190"/>
      <c r="Q18" s="188"/>
      <c r="R18" s="189"/>
      <c r="S18" s="191" t="s">
        <v>268</v>
      </c>
    </row>
    <row r="19" spans="1:19" ht="49.5">
      <c r="A19" s="86" t="s">
        <v>269</v>
      </c>
      <c r="B19" s="86" t="s">
        <v>270</v>
      </c>
      <c r="C19" s="86" t="s">
        <v>261</v>
      </c>
      <c r="D19" s="92"/>
      <c r="E19" s="92"/>
      <c r="F19" s="92"/>
      <c r="G19" s="92"/>
      <c r="H19" s="92"/>
      <c r="I19" s="92"/>
      <c r="J19" s="89">
        <v>1</v>
      </c>
      <c r="K19" s="92"/>
      <c r="L19" s="92"/>
      <c r="M19" s="92"/>
      <c r="N19" s="92"/>
      <c r="O19" s="92"/>
      <c r="P19" s="190"/>
      <c r="Q19" s="188"/>
      <c r="R19" s="189"/>
      <c r="S19" s="191" t="s">
        <v>271</v>
      </c>
    </row>
    <row r="20" spans="1:19" ht="49.5">
      <c r="A20" s="85" t="s">
        <v>272</v>
      </c>
      <c r="B20" s="86" t="s">
        <v>273</v>
      </c>
      <c r="C20" s="86" t="s">
        <v>274</v>
      </c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88"/>
      <c r="O20" s="89">
        <v>1</v>
      </c>
      <c r="P20" s="190" t="s">
        <v>275</v>
      </c>
      <c r="Q20" s="188"/>
      <c r="R20" s="189"/>
      <c r="S20" s="191" t="s">
        <v>276</v>
      </c>
    </row>
    <row r="21" spans="1:19" ht="66">
      <c r="A21" s="192" t="s">
        <v>277</v>
      </c>
      <c r="B21" s="86" t="s">
        <v>278</v>
      </c>
      <c r="C21" s="86" t="s">
        <v>279</v>
      </c>
      <c r="D21" s="193">
        <v>1</v>
      </c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194"/>
      <c r="Q21" s="195"/>
      <c r="R21" s="196"/>
      <c r="S21" s="191" t="s">
        <v>280</v>
      </c>
    </row>
    <row r="22" spans="1:19" ht="66">
      <c r="A22" s="192" t="s">
        <v>281</v>
      </c>
      <c r="B22" s="86" t="s">
        <v>282</v>
      </c>
      <c r="C22" s="86" t="s">
        <v>283</v>
      </c>
      <c r="D22" s="193">
        <v>1</v>
      </c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197"/>
      <c r="Q22" s="195"/>
      <c r="R22" s="196"/>
      <c r="S22" s="191" t="s">
        <v>284</v>
      </c>
    </row>
    <row r="23" spans="1:19" ht="33">
      <c r="A23" s="192" t="s">
        <v>285</v>
      </c>
      <c r="B23" s="86" t="s">
        <v>286</v>
      </c>
      <c r="C23" s="86" t="s">
        <v>287</v>
      </c>
      <c r="D23" s="193">
        <v>1</v>
      </c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197"/>
      <c r="Q23" s="195"/>
      <c r="R23" s="196"/>
      <c r="S23" s="88" t="s">
        <v>255</v>
      </c>
    </row>
    <row r="24" spans="1:19" ht="33">
      <c r="A24" s="192" t="s">
        <v>288</v>
      </c>
      <c r="B24" s="86" t="s">
        <v>289</v>
      </c>
      <c r="C24" s="86" t="s">
        <v>290</v>
      </c>
      <c r="D24" s="193">
        <v>2</v>
      </c>
      <c r="E24" s="193">
        <v>2</v>
      </c>
      <c r="F24" s="193">
        <v>2</v>
      </c>
      <c r="G24" s="193">
        <v>2</v>
      </c>
      <c r="H24" s="193">
        <v>2</v>
      </c>
      <c r="I24" s="193">
        <v>2</v>
      </c>
      <c r="J24" s="193">
        <v>2</v>
      </c>
      <c r="K24" s="193">
        <v>2</v>
      </c>
      <c r="L24" s="193">
        <v>2</v>
      </c>
      <c r="M24" s="193">
        <v>2</v>
      </c>
      <c r="N24" s="193">
        <v>2</v>
      </c>
      <c r="O24" s="193">
        <v>2</v>
      </c>
      <c r="P24" s="197"/>
      <c r="Q24" s="195"/>
      <c r="R24" s="196"/>
      <c r="S24" s="191" t="s">
        <v>291</v>
      </c>
    </row>
    <row r="25" spans="1:19" ht="33">
      <c r="A25" s="192" t="s">
        <v>292</v>
      </c>
      <c r="B25" s="86" t="s">
        <v>293</v>
      </c>
      <c r="C25" s="86" t="s">
        <v>294</v>
      </c>
      <c r="D25" s="193">
        <v>1</v>
      </c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197"/>
      <c r="Q25" s="195"/>
      <c r="R25" s="196"/>
      <c r="S25" s="191" t="s">
        <v>295</v>
      </c>
    </row>
    <row r="26" spans="1:19" ht="33">
      <c r="A26" s="192" t="s">
        <v>296</v>
      </c>
      <c r="B26" s="86" t="s">
        <v>297</v>
      </c>
      <c r="C26" s="86" t="s">
        <v>287</v>
      </c>
      <c r="D26" s="193">
        <v>1</v>
      </c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197"/>
      <c r="Q26" s="195"/>
      <c r="R26" s="196"/>
      <c r="S26" s="191" t="s">
        <v>295</v>
      </c>
    </row>
    <row r="27" spans="1:19" ht="49.5">
      <c r="A27" s="192" t="s">
        <v>298</v>
      </c>
      <c r="B27" s="86" t="s">
        <v>299</v>
      </c>
      <c r="C27" s="86" t="s">
        <v>287</v>
      </c>
      <c r="D27" s="193">
        <v>1</v>
      </c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197"/>
      <c r="Q27" s="195"/>
      <c r="R27" s="196"/>
      <c r="S27" s="88" t="s">
        <v>255</v>
      </c>
    </row>
    <row r="28" spans="1:19" ht="49.5">
      <c r="A28" s="96" t="s">
        <v>300</v>
      </c>
      <c r="B28" s="198" t="s">
        <v>301</v>
      </c>
      <c r="C28" s="199" t="s">
        <v>302</v>
      </c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197"/>
      <c r="Q28" s="200"/>
      <c r="R28" s="201"/>
      <c r="S28" s="191" t="s">
        <v>303</v>
      </c>
    </row>
    <row r="29" spans="1:19" ht="49.5">
      <c r="A29" s="87" t="s">
        <v>304</v>
      </c>
      <c r="B29" s="202" t="s">
        <v>305</v>
      </c>
      <c r="C29" s="86" t="s">
        <v>306</v>
      </c>
      <c r="D29" s="92"/>
      <c r="E29" s="193">
        <v>1</v>
      </c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197"/>
      <c r="Q29" s="200"/>
      <c r="R29" s="201"/>
      <c r="S29" s="191" t="s">
        <v>307</v>
      </c>
    </row>
    <row r="30" spans="1:19" ht="49.5">
      <c r="A30" s="87" t="s">
        <v>308</v>
      </c>
      <c r="B30" s="202" t="s">
        <v>309</v>
      </c>
      <c r="C30" s="86" t="s">
        <v>306</v>
      </c>
      <c r="D30" s="92"/>
      <c r="E30" s="193">
        <v>1</v>
      </c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197"/>
      <c r="Q30" s="200"/>
      <c r="R30" s="201"/>
      <c r="S30" s="191" t="s">
        <v>310</v>
      </c>
    </row>
    <row r="31" spans="1:19" ht="49.5">
      <c r="A31" s="87" t="s">
        <v>311</v>
      </c>
      <c r="B31" s="202" t="s">
        <v>312</v>
      </c>
      <c r="C31" s="86" t="s">
        <v>313</v>
      </c>
      <c r="D31" s="92"/>
      <c r="E31" s="92"/>
      <c r="F31" s="193">
        <v>1</v>
      </c>
      <c r="G31" s="92"/>
      <c r="H31" s="193">
        <v>1</v>
      </c>
      <c r="I31" s="92"/>
      <c r="J31" s="92"/>
      <c r="K31" s="92"/>
      <c r="L31" s="92"/>
      <c r="M31" s="92"/>
      <c r="N31" s="92"/>
      <c r="O31" s="92"/>
      <c r="P31" s="197"/>
      <c r="Q31" s="200"/>
      <c r="R31" s="201"/>
      <c r="S31" s="191" t="s">
        <v>307</v>
      </c>
    </row>
    <row r="32" spans="1:19" ht="49.5">
      <c r="A32" s="87" t="s">
        <v>314</v>
      </c>
      <c r="B32" s="202" t="s">
        <v>315</v>
      </c>
      <c r="C32" s="86" t="s">
        <v>316</v>
      </c>
      <c r="D32" s="92"/>
      <c r="E32" s="92"/>
      <c r="F32" s="193">
        <v>1</v>
      </c>
      <c r="G32" s="92"/>
      <c r="H32" s="92"/>
      <c r="I32" s="193">
        <v>1</v>
      </c>
      <c r="J32" s="92"/>
      <c r="K32" s="92"/>
      <c r="L32" s="193">
        <v>1</v>
      </c>
      <c r="M32" s="92"/>
      <c r="N32" s="92"/>
      <c r="O32" s="193">
        <v>1</v>
      </c>
      <c r="P32" s="197"/>
      <c r="Q32" s="200"/>
      <c r="R32" s="201"/>
      <c r="S32" s="191" t="s">
        <v>317</v>
      </c>
    </row>
    <row r="33" spans="1:19" ht="49.5">
      <c r="A33" s="87" t="s">
        <v>318</v>
      </c>
      <c r="B33" s="202" t="s">
        <v>319</v>
      </c>
      <c r="C33" s="86" t="s">
        <v>316</v>
      </c>
      <c r="D33" s="92"/>
      <c r="E33" s="92"/>
      <c r="F33" s="193">
        <v>1</v>
      </c>
      <c r="G33" s="92"/>
      <c r="H33" s="92"/>
      <c r="I33" s="193">
        <v>1</v>
      </c>
      <c r="J33" s="92"/>
      <c r="K33" s="92"/>
      <c r="L33" s="193">
        <v>1</v>
      </c>
      <c r="M33" s="92"/>
      <c r="N33" s="92"/>
      <c r="O33" s="193">
        <v>1</v>
      </c>
      <c r="P33" s="197"/>
      <c r="Q33" s="200"/>
      <c r="R33" s="201"/>
      <c r="S33" s="191" t="s">
        <v>307</v>
      </c>
    </row>
    <row r="34" spans="1:19" ht="49.5">
      <c r="A34" s="87" t="s">
        <v>320</v>
      </c>
      <c r="B34" s="202" t="s">
        <v>321</v>
      </c>
      <c r="C34" s="86" t="s">
        <v>322</v>
      </c>
      <c r="D34" s="92"/>
      <c r="E34" s="92"/>
      <c r="F34" s="92"/>
      <c r="G34" s="193">
        <v>1</v>
      </c>
      <c r="H34" s="92"/>
      <c r="I34" s="193"/>
      <c r="J34" s="193">
        <v>1</v>
      </c>
      <c r="K34" s="92"/>
      <c r="L34" s="92"/>
      <c r="M34" s="193">
        <v>1</v>
      </c>
      <c r="N34" s="92"/>
      <c r="O34" s="92"/>
      <c r="P34" s="197"/>
      <c r="Q34" s="200"/>
      <c r="R34" s="201"/>
      <c r="S34" s="191" t="s">
        <v>310</v>
      </c>
    </row>
    <row r="35" spans="1:19" s="207" customFormat="1" ht="57">
      <c r="A35" s="199" t="s">
        <v>323</v>
      </c>
      <c r="B35" s="95" t="s">
        <v>324</v>
      </c>
      <c r="C35" s="199" t="s">
        <v>316</v>
      </c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203"/>
      <c r="Q35" s="204"/>
      <c r="R35" s="205"/>
      <c r="S35" s="206" t="s">
        <v>325</v>
      </c>
    </row>
    <row r="36" spans="1:19" ht="66">
      <c r="A36" s="86" t="s">
        <v>326</v>
      </c>
      <c r="B36" s="85" t="s">
        <v>327</v>
      </c>
      <c r="C36" s="86" t="s">
        <v>328</v>
      </c>
      <c r="D36" s="193">
        <v>1</v>
      </c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194"/>
      <c r="Q36" s="195"/>
      <c r="R36" s="196"/>
      <c r="S36" s="191" t="s">
        <v>329</v>
      </c>
    </row>
    <row r="37" spans="1:19" ht="66">
      <c r="A37" s="87" t="s">
        <v>330</v>
      </c>
      <c r="B37" s="85" t="s">
        <v>331</v>
      </c>
      <c r="C37" s="86" t="s">
        <v>332</v>
      </c>
      <c r="D37" s="92"/>
      <c r="E37" s="92"/>
      <c r="F37" s="193">
        <v>2</v>
      </c>
      <c r="G37" s="92"/>
      <c r="H37" s="92"/>
      <c r="I37" s="92"/>
      <c r="J37" s="92"/>
      <c r="K37" s="92"/>
      <c r="L37" s="92"/>
      <c r="M37" s="92"/>
      <c r="N37" s="92"/>
      <c r="O37" s="92"/>
      <c r="P37" s="197"/>
      <c r="Q37" s="200"/>
      <c r="R37" s="201"/>
      <c r="S37" s="191" t="s">
        <v>333</v>
      </c>
    </row>
    <row r="38" spans="1:19" s="207" customFormat="1" ht="42.75">
      <c r="A38" s="95" t="s">
        <v>334</v>
      </c>
      <c r="B38" s="95" t="s">
        <v>335</v>
      </c>
      <c r="C38" s="95" t="s">
        <v>336</v>
      </c>
      <c r="D38" s="208"/>
      <c r="E38" s="208"/>
      <c r="F38" s="208"/>
      <c r="G38" s="208"/>
      <c r="H38" s="208"/>
      <c r="I38" s="208"/>
      <c r="J38" s="208"/>
      <c r="K38" s="208"/>
      <c r="L38" s="208"/>
      <c r="M38" s="208"/>
      <c r="N38" s="208"/>
      <c r="O38" s="208"/>
      <c r="P38" s="203"/>
      <c r="Q38" s="209"/>
      <c r="R38" s="209"/>
      <c r="S38" s="206" t="s">
        <v>337</v>
      </c>
    </row>
    <row r="39" spans="1:19" ht="82.5">
      <c r="A39" s="86" t="s">
        <v>338</v>
      </c>
      <c r="B39" s="85" t="s">
        <v>339</v>
      </c>
      <c r="C39" s="86" t="s">
        <v>340</v>
      </c>
      <c r="D39" s="193">
        <v>20</v>
      </c>
      <c r="E39" s="193">
        <v>4</v>
      </c>
      <c r="F39" s="208"/>
      <c r="G39" s="193">
        <v>2</v>
      </c>
      <c r="H39" s="208"/>
      <c r="I39" s="208"/>
      <c r="J39" s="193">
        <v>1</v>
      </c>
      <c r="K39" s="208"/>
      <c r="L39" s="208"/>
      <c r="M39" s="208"/>
      <c r="N39" s="208"/>
      <c r="O39" s="208"/>
      <c r="P39" s="194" t="s">
        <v>341</v>
      </c>
      <c r="Q39" s="210"/>
      <c r="R39" s="210">
        <f>D39+E39+G39+J39</f>
        <v>27</v>
      </c>
      <c r="S39" s="191" t="s">
        <v>342</v>
      </c>
    </row>
    <row r="40" spans="1:19" ht="49.5">
      <c r="A40" s="86" t="s">
        <v>343</v>
      </c>
      <c r="B40" s="85" t="s">
        <v>344</v>
      </c>
      <c r="C40" s="86" t="s">
        <v>345</v>
      </c>
      <c r="D40" s="208"/>
      <c r="E40" s="208"/>
      <c r="F40" s="193">
        <v>4</v>
      </c>
      <c r="G40" s="208"/>
      <c r="H40" s="208"/>
      <c r="I40" s="208"/>
      <c r="J40" s="193">
        <v>3</v>
      </c>
      <c r="K40" s="208"/>
      <c r="L40" s="208"/>
      <c r="M40" s="208"/>
      <c r="N40" s="208"/>
      <c r="O40" s="208"/>
      <c r="P40" s="194"/>
      <c r="Q40" s="210"/>
      <c r="R40" s="210"/>
      <c r="S40" s="191" t="s">
        <v>255</v>
      </c>
    </row>
    <row r="41" spans="1:19" ht="49.5">
      <c r="A41" s="86" t="s">
        <v>346</v>
      </c>
      <c r="B41" s="149" t="s">
        <v>347</v>
      </c>
      <c r="C41" s="86" t="s">
        <v>348</v>
      </c>
      <c r="D41" s="193">
        <v>1</v>
      </c>
      <c r="E41" s="208"/>
      <c r="F41" s="208"/>
      <c r="G41" s="208"/>
      <c r="H41" s="208"/>
      <c r="I41" s="208"/>
      <c r="J41" s="208"/>
      <c r="K41" s="208"/>
      <c r="L41" s="208"/>
      <c r="M41" s="208"/>
      <c r="N41" s="208"/>
      <c r="O41" s="208"/>
      <c r="P41" s="194"/>
      <c r="Q41" s="195"/>
      <c r="R41" s="196"/>
      <c r="S41" s="191" t="s">
        <v>349</v>
      </c>
    </row>
    <row r="42" spans="1:19" ht="33">
      <c r="A42" s="95" t="s">
        <v>350</v>
      </c>
      <c r="B42" s="96" t="s">
        <v>351</v>
      </c>
      <c r="C42" s="199" t="s">
        <v>352</v>
      </c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197"/>
      <c r="Q42" s="200"/>
      <c r="R42" s="201"/>
      <c r="S42" s="191" t="s">
        <v>255</v>
      </c>
    </row>
    <row r="43" spans="1:19" ht="66">
      <c r="A43" s="87" t="s">
        <v>353</v>
      </c>
      <c r="B43" s="87" t="s">
        <v>354</v>
      </c>
      <c r="C43" s="87" t="s">
        <v>355</v>
      </c>
      <c r="D43" s="208"/>
      <c r="E43" s="208"/>
      <c r="F43" s="193">
        <v>12</v>
      </c>
      <c r="G43" s="208"/>
      <c r="H43" s="208"/>
      <c r="I43" s="208"/>
      <c r="J43" s="208"/>
      <c r="K43" s="208"/>
      <c r="L43" s="208"/>
      <c r="M43" s="208"/>
      <c r="N43" s="208"/>
      <c r="O43" s="208"/>
      <c r="P43" s="211" t="s">
        <v>356</v>
      </c>
      <c r="Q43" s="194"/>
      <c r="R43" s="186"/>
      <c r="S43" s="191" t="s">
        <v>357</v>
      </c>
    </row>
    <row r="44" spans="1:19" ht="49.5">
      <c r="A44" s="87" t="s">
        <v>358</v>
      </c>
      <c r="B44" s="87" t="s">
        <v>359</v>
      </c>
      <c r="C44" s="86" t="s">
        <v>360</v>
      </c>
      <c r="D44" s="193">
        <v>10</v>
      </c>
      <c r="E44" s="193">
        <v>10</v>
      </c>
      <c r="F44" s="193">
        <v>10</v>
      </c>
      <c r="G44" s="193">
        <v>10</v>
      </c>
      <c r="H44" s="193">
        <v>50</v>
      </c>
      <c r="I44" s="193">
        <v>10</v>
      </c>
      <c r="J44" s="193">
        <v>10</v>
      </c>
      <c r="K44" s="193">
        <v>10</v>
      </c>
      <c r="L44" s="193">
        <v>10</v>
      </c>
      <c r="M44" s="193">
        <v>10</v>
      </c>
      <c r="N44" s="193">
        <v>50</v>
      </c>
      <c r="O44" s="193">
        <v>10</v>
      </c>
      <c r="P44" s="197"/>
      <c r="Q44" s="200"/>
      <c r="R44" s="201"/>
      <c r="S44" s="191" t="s">
        <v>129</v>
      </c>
    </row>
    <row r="45" spans="1:19" ht="33">
      <c r="A45" s="87" t="s">
        <v>361</v>
      </c>
      <c r="B45" s="87" t="s">
        <v>362</v>
      </c>
      <c r="C45" s="86" t="s">
        <v>363</v>
      </c>
      <c r="D45" s="193">
        <v>1</v>
      </c>
      <c r="E45" s="193">
        <v>1</v>
      </c>
      <c r="F45" s="193">
        <v>1</v>
      </c>
      <c r="G45" s="193">
        <v>1</v>
      </c>
      <c r="H45" s="193">
        <v>1</v>
      </c>
      <c r="I45" s="193">
        <v>1</v>
      </c>
      <c r="J45" s="193">
        <v>1</v>
      </c>
      <c r="K45" s="193">
        <v>1</v>
      </c>
      <c r="L45" s="193">
        <v>1</v>
      </c>
      <c r="M45" s="193">
        <v>1</v>
      </c>
      <c r="N45" s="193">
        <v>1</v>
      </c>
      <c r="O45" s="193">
        <v>1</v>
      </c>
      <c r="P45" s="197"/>
      <c r="Q45" s="200"/>
      <c r="R45" s="201"/>
      <c r="S45" s="191" t="s">
        <v>129</v>
      </c>
    </row>
    <row r="46" spans="1:19" ht="33">
      <c r="A46" s="87" t="s">
        <v>364</v>
      </c>
      <c r="B46" s="87" t="s">
        <v>365</v>
      </c>
      <c r="C46" s="86" t="s">
        <v>366</v>
      </c>
      <c r="D46" s="193">
        <v>100</v>
      </c>
      <c r="E46" s="208"/>
      <c r="F46" s="208"/>
      <c r="G46" s="208"/>
      <c r="H46" s="208"/>
      <c r="I46" s="208"/>
      <c r="J46" s="208"/>
      <c r="K46" s="208"/>
      <c r="L46" s="208"/>
      <c r="M46" s="208"/>
      <c r="N46" s="208"/>
      <c r="O46" s="208"/>
      <c r="P46" s="208"/>
      <c r="Q46" s="200"/>
      <c r="R46" s="201"/>
      <c r="S46" s="191" t="s">
        <v>367</v>
      </c>
    </row>
    <row r="47" spans="1:19" ht="17.25" thickBot="1">
      <c r="A47" s="212"/>
      <c r="B47" s="212"/>
      <c r="C47" s="212"/>
      <c r="D47" s="212"/>
      <c r="E47" s="212"/>
      <c r="F47" s="212"/>
      <c r="G47" s="212"/>
      <c r="H47" s="212"/>
      <c r="I47" s="212"/>
      <c r="J47" s="212"/>
      <c r="K47" s="212"/>
      <c r="L47" s="212"/>
      <c r="M47" s="212"/>
      <c r="N47" s="212"/>
      <c r="O47" s="212"/>
      <c r="P47" s="212"/>
      <c r="Q47" s="212"/>
      <c r="R47" s="212"/>
      <c r="S47" s="212"/>
    </row>
    <row r="48" spans="1:19" ht="17.25" thickBot="1">
      <c r="A48" s="212"/>
      <c r="B48" s="213"/>
      <c r="C48" s="212"/>
      <c r="D48" s="212"/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4">
        <v>521515</v>
      </c>
      <c r="Q48" s="212"/>
      <c r="R48" s="212"/>
      <c r="S48" s="212"/>
    </row>
    <row r="49" spans="1:16">
      <c r="P49" s="216"/>
    </row>
    <row r="50" spans="1:16">
      <c r="P50" s="216"/>
    </row>
    <row r="51" spans="1:16">
      <c r="P51" s="216"/>
    </row>
    <row r="52" spans="1:16">
      <c r="P52" s="216"/>
    </row>
    <row r="53" spans="1:16">
      <c r="A53" s="217" t="s">
        <v>368</v>
      </c>
      <c r="B53" s="218" t="s">
        <v>369</v>
      </c>
      <c r="P53" s="216"/>
    </row>
    <row r="54" spans="1:16">
      <c r="A54" s="172" t="s">
        <v>370</v>
      </c>
      <c r="B54" s="219" t="s">
        <v>371</v>
      </c>
      <c r="P54" s="220"/>
    </row>
    <row r="55" spans="1:16">
      <c r="A55" s="207"/>
      <c r="B55" s="221"/>
      <c r="P55" s="172"/>
    </row>
    <row r="56" spans="1:16">
      <c r="P56" s="172"/>
    </row>
  </sheetData>
  <mergeCells count="19">
    <mergeCell ref="P10:R10"/>
    <mergeCell ref="S10:S11"/>
    <mergeCell ref="I9:K9"/>
    <mergeCell ref="L9:N9"/>
    <mergeCell ref="O9:Q9"/>
    <mergeCell ref="J10:L10"/>
    <mergeCell ref="M10:O10"/>
    <mergeCell ref="A10:A11"/>
    <mergeCell ref="B10:B11"/>
    <mergeCell ref="C10:C11"/>
    <mergeCell ref="D10:F10"/>
    <mergeCell ref="G10:I10"/>
    <mergeCell ref="A1:R1"/>
    <mergeCell ref="A2:R2"/>
    <mergeCell ref="A3:R3"/>
    <mergeCell ref="A4:C4"/>
    <mergeCell ref="I4:K4"/>
    <mergeCell ref="L4:N4"/>
    <mergeCell ref="O4:Q4"/>
  </mergeCells>
  <pageMargins left="0.21" right="0.17" top="0.75" bottom="0.75" header="0.3" footer="0.3"/>
  <pageSetup paperSize="5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2</vt:i4>
      </vt:variant>
    </vt:vector>
  </HeadingPairs>
  <TitlesOfParts>
    <vt:vector size="17" baseType="lpstr">
      <vt:lpstr>DESPACHO</vt:lpstr>
      <vt:lpstr>JURIDICA</vt:lpstr>
      <vt:lpstr>CORRESPONDENCIA</vt:lpstr>
      <vt:lpstr>ARCHIVO</vt:lpstr>
      <vt:lpstr>SEGURIDAD</vt:lpstr>
      <vt:lpstr>ADM</vt:lpstr>
      <vt:lpstr>DAF</vt:lpstr>
      <vt:lpstr>COMUNICACIONES</vt:lpstr>
      <vt:lpstr>PROTOCOLO</vt:lpstr>
      <vt:lpstr>INTERNACIONAL</vt:lpstr>
      <vt:lpstr>DPD</vt:lpstr>
      <vt:lpstr>DTIC</vt:lpstr>
      <vt:lpstr>OAI</vt:lpstr>
      <vt:lpstr>AC</vt:lpstr>
      <vt:lpstr>DRRHH</vt:lpstr>
      <vt:lpstr>DTIC!Área_de_impresión</vt:lpstr>
      <vt:lpstr>OAI!Área_de_impresión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Maria Espaillat</dc:creator>
  <cp:lastModifiedBy>Ada Ysabel Valenzuela Guerrero</cp:lastModifiedBy>
  <cp:lastPrinted>2024-02-23T15:10:01Z</cp:lastPrinted>
  <dcterms:created xsi:type="dcterms:W3CDTF">2023-09-07T18:19:22Z</dcterms:created>
  <dcterms:modified xsi:type="dcterms:W3CDTF">2024-02-23T15:40:53Z</dcterms:modified>
</cp:coreProperties>
</file>